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00" windowHeight="11760" activeTab="2"/>
  </bookViews>
  <sheets>
    <sheet name="Пояснительная записка" sheetId="3" r:id="rId1"/>
    <sheet name="НМЦ" sheetId="2" r:id="rId2"/>
    <sheet name="Расчет" sheetId="1" r:id="rId3"/>
  </sheets>
  <externalReferences>
    <externalReference r:id="rId4"/>
  </externalReferences>
  <definedNames>
    <definedName name="_xlnm.Print_Area" localSheetId="2">Расчет!$A$1:$E$9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A5" i="3"/>
  <c r="A4" i="2"/>
  <c r="A3" i="1"/>
  <c r="C11" i="2" l="1"/>
  <c r="D7" i="1"/>
  <c r="A4" i="3"/>
  <c r="C8" i="2" l="1"/>
  <c r="D8" i="1"/>
  <c r="D9" i="1" s="1"/>
  <c r="D11" i="2"/>
  <c r="E11" i="2" s="1"/>
  <c r="C9" i="2" l="1"/>
  <c r="D8" i="2"/>
  <c r="D9" i="2" s="1"/>
  <c r="E8" i="2" l="1"/>
  <c r="E9" i="2" s="1"/>
  <c r="B12" i="3" s="1"/>
</calcChain>
</file>

<file path=xl/sharedStrings.xml><?xml version="1.0" encoding="utf-8"?>
<sst xmlns="http://schemas.openxmlformats.org/spreadsheetml/2006/main" count="33" uniqueCount="31">
  <si>
    <t xml:space="preserve">Расчет цены договора       </t>
  </si>
  <si>
    <t>№ п.п.</t>
  </si>
  <si>
    <t>Перечень видов работ</t>
  </si>
  <si>
    <t>с учетом НДС</t>
  </si>
  <si>
    <t>Итого:</t>
  </si>
  <si>
    <t xml:space="preserve"> Стоимость , руб.</t>
  </si>
  <si>
    <t>Наименование затрат</t>
  </si>
  <si>
    <t>без НДС</t>
  </si>
  <si>
    <t xml:space="preserve">Расчет начальной максимальной цены договора       </t>
  </si>
  <si>
    <t xml:space="preserve">Оборудование канатной дороги </t>
  </si>
  <si>
    <t>ПОЯСНИТЕЛЬНАЯ ЗАПИСКА</t>
  </si>
  <si>
    <t>К РАСЧЕТУ НАЧАЛЬНОЙ МАКСИМАЛЬНОЙ ЦЕНЫ ДОГОВОРА</t>
  </si>
  <si>
    <t>Итоговая стоимость составляет:</t>
  </si>
  <si>
    <t>рублей с учетом НДС</t>
  </si>
  <si>
    <t>Заместитель директора Департамента развития инфраструктуры</t>
  </si>
  <si>
    <t>Е.А. Татаринова</t>
  </si>
  <si>
    <t>Описание метода расчета стоимости оборудования</t>
  </si>
  <si>
    <t>НДС-20%</t>
  </si>
  <si>
    <t xml:space="preserve">Начальная максимальная цена договора (далее - НМЦД) определена в соответствии с требованием  Федерального Закона  от 05.04.2013 г. № 44 "О контрактной системе в сфере закупок товаров, работ, услуг для обеспечения государственных и муниципальных нужд", письма Минстроя России от 23.03.2015 N 7830-ЛС/03. </t>
  </si>
  <si>
    <t>Индекс фактической инфляции принят по данным Росстата (Строительство ) от цен утверждения сметной документации до даты формирования НМЦК.</t>
  </si>
  <si>
    <t xml:space="preserve">Индекс прогнозной инфляции определен в соответствии с данными Минэкономразвития РФ.  </t>
  </si>
  <si>
    <t>Примечание</t>
  </si>
  <si>
    <t>Итого</t>
  </si>
  <si>
    <t>НДС 20%</t>
  </si>
  <si>
    <t>Всего с НДС 20%</t>
  </si>
  <si>
    <t>В том числе непредвиденные расходы</t>
  </si>
  <si>
    <t>на закупку оборудования канатной дороги для  объекта:</t>
  </si>
  <si>
    <t xml:space="preserve"> Стоимость , руб. без НДС</t>
  </si>
  <si>
    <t>Стоимость оборудования КД VL4 согласно коммерческому предложению POMA S.A.S. (письмо исх.01.2021/014 от 26.01.2021)</t>
  </si>
  <si>
    <r>
      <t xml:space="preserve">Кольцевая пассажирская подвесная канатная дорога с отцепляемыми с тягового каната 6-местными креслами (режим
эксплуатации: круглогодичный, в светлое время суток) в комплекте с
оборудованием приводной и обводной станций, анкерными болтами,
закладными деталями, линейным оборудованием, несуще-тяговым
канатом, электротехническим оборудованием, комплектом запчастей,
</t>
    </r>
    <r>
      <rPr>
        <sz val="10"/>
        <color rgb="FFFF0000"/>
        <rFont val="Calibri"/>
        <family val="2"/>
        <charset val="204"/>
        <scheme val="minor"/>
      </rPr>
      <t>с разработкой технологического проекта, с доставкой на объект строительства, с учетом шеф-монтажных работ и затрат на обучение обслуживающего персонала</t>
    </r>
  </si>
  <si>
    <t>Для определения цены оборудования принят  проектно-сметный метод с  использованием  конъюнктурного анализа стоимости оборудования ППКД в составе сметной документации, получившей положительное заключение федерального автономного учреждения «Главное управление государственной экспертизы» от 05.04.2021 г. 20-1-1-3-016147-2021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</si>
</sst>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4" fillId="0" borderId="0"/>
  </cellStyleXfs>
  <cellXfs count="5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3" fontId="0" fillId="0" borderId="1" xfId="0" applyNumberFormat="1" applyBorder="1"/>
    <xf numFmtId="0" fontId="12" fillId="0" borderId="0" xfId="1" applyFont="1"/>
    <xf numFmtId="0" fontId="12" fillId="0" borderId="0" xfId="0" applyFont="1"/>
    <xf numFmtId="4" fontId="13" fillId="0" borderId="1" xfId="1" applyNumberFormat="1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4" fontId="0" fillId="0" borderId="0" xfId="0" applyNumberFormat="1"/>
    <xf numFmtId="3" fontId="13" fillId="0" borderId="1" xfId="1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3" xfId="1"/>
    <cellStyle name="Обычный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48;/&#1057;&#1084;&#1077;&#1090;&#1085;&#1099;&#1081;/&#1053;&#1052;&#1062;/2.%20&#1042;&#1077;&#1076;&#1091;&#1095;&#1080;/VL4,%20VL5%20&#1057;&#1090;&#1088;&#1086;&#1081;&#1082;&#1072;/&#1053;&#1052;&#1062;%20VL4%20&#1057;&#1090;&#1088;&#1086;&#1081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З"/>
      <sheetName val="НМЦ"/>
      <sheetName val="Протокол НМЦК"/>
      <sheetName val="Проект сметы контракта"/>
      <sheetName val="ВОР"/>
      <sheetName val="Дефляторы"/>
      <sheetName val="НМЦК"/>
      <sheetName val="Затраты подрядчика"/>
      <sheetName val="ССР в рублях"/>
      <sheetName val="ССР 2020"/>
      <sheetName val="ГРО VL4"/>
      <sheetName val="01-01-01 ПТ"/>
      <sheetName val="01-01-02 Вырубка"/>
      <sheetName val="01-03-01 СТУ"/>
      <sheetName val="ОС 02-01"/>
      <sheetName val="02-01-01 КР"/>
      <sheetName val="02-01-02 АР"/>
      <sheetName val="02-01-03 СОТ"/>
      <sheetName val="02-01-04 СОТС"/>
      <sheetName val="02-01-05 СКУД"/>
      <sheetName val="02-01-06 ОВ"/>
      <sheetName val="02-01-07 СКС"/>
      <sheetName val="02-01-08 СТС"/>
      <sheetName val="02-01-09 СЧ"/>
      <sheetName val="02-01-10 ППС"/>
      <sheetName val="02-01-11 СОДС"/>
      <sheetName val="02-01-13 АУПС"/>
      <sheetName val="02-01-14 СГС"/>
      <sheetName val="02-01-15 СОУЭ"/>
      <sheetName val="02-02-01 КР"/>
      <sheetName val="02-02-02 АР"/>
      <sheetName val="02-02-03 СОТ"/>
      <sheetName val="02-02-04 СКУД"/>
      <sheetName val="02-02-05 СОТС"/>
      <sheetName val="02-02-06 ОВ"/>
      <sheetName val="02-02-07 СКС"/>
      <sheetName val="02-02-08 СТС"/>
      <sheetName val="02-02-09 АУПС"/>
      <sheetName val="02-02-10 СГС"/>
      <sheetName val="02-02-11 СОУЭ"/>
      <sheetName val="ОС 02-03"/>
      <sheetName val="02-03-01 КР"/>
      <sheetName val="02-03-02 АР"/>
      <sheetName val="02-03-03 СОТ"/>
      <sheetName val="02-03-04 СОТС"/>
      <sheetName val="02-03-05 ОВ"/>
      <sheetName val="02-03-06 СОУЭ"/>
      <sheetName val="02-03-07 АУПП"/>
      <sheetName val="02-03-08 ЭО"/>
      <sheetName val="ОС 02-04"/>
      <sheetName val="02-04-01 КР"/>
      <sheetName val="02-04-02 СОТС"/>
      <sheetName val="02-04-03 ТХ"/>
      <sheetName val="02-05-01 ИЗ"/>
      <sheetName val="ОС 04-01"/>
      <sheetName val="04-01-01 КР"/>
      <sheetName val="04-01-02 ЭС"/>
      <sheetName val="04-01-03 СОТС"/>
      <sheetName val="04-01-04 АУПС"/>
      <sheetName val="04-01-05 СОУЭ"/>
      <sheetName val="04-02-01 ЭС 0,4кВ"/>
      <sheetName val="ОС 04-03"/>
      <sheetName val="04-03-01 СОТС"/>
      <sheetName val="04-03-02 АУПС"/>
      <sheetName val="04-03-03 СОУЭ"/>
      <sheetName val="ОС 04-04"/>
      <sheetName val="04-04-01 СОТС"/>
      <sheetName val="04-04-02 АУПС"/>
      <sheetName val="04-04-03 СОУЭ"/>
      <sheetName val="05-01-01 НСС"/>
      <sheetName val="07-01-01 Площадки"/>
      <sheetName val="ОС 09-01"/>
      <sheetName val="09-01-01 ПНР ЭО КД"/>
      <sheetName val="09-01-02 ПНР КТП-6"/>
      <sheetName val="09-01-03 ПНР КД VL-4"/>
      <sheetName val="09-03 НТС"/>
      <sheetName val="СР-3 "/>
      <sheetName val="СР-5"/>
      <sheetName val="12-01-01"/>
      <sheetName val="12-01-02"/>
      <sheetName val="СР-9"/>
      <sheetName val="СР-8"/>
      <sheetName val="расчет маш-часа перевозки №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3">
          <cell r="C13" t="str">
            <v>Всесезонный туристско-рекреационный комплекс "Ведучи", Чеченская Республика. Пассажирская подвесная канатная дорога VL4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646">
          <cell r="N646">
            <v>761861430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A8" sqref="A8:C8"/>
    </sheetView>
  </sheetViews>
  <sheetFormatPr defaultRowHeight="15" x14ac:dyDescent="0.25"/>
  <cols>
    <col min="1" max="1" width="38.7109375" customWidth="1"/>
    <col min="2" max="2" width="44.140625" customWidth="1"/>
    <col min="3" max="3" width="26.7109375" customWidth="1"/>
  </cols>
  <sheetData>
    <row r="1" spans="1:3" ht="15.75" x14ac:dyDescent="0.25">
      <c r="A1" s="39" t="s">
        <v>10</v>
      </c>
      <c r="B1" s="39"/>
      <c r="C1" s="39"/>
    </row>
    <row r="2" spans="1:3" ht="15.75" x14ac:dyDescent="0.25">
      <c r="A2" s="39" t="s">
        <v>11</v>
      </c>
      <c r="B2" s="39"/>
      <c r="C2" s="39"/>
    </row>
    <row r="3" spans="1:3" ht="15.75" x14ac:dyDescent="0.25">
      <c r="A3" s="16"/>
      <c r="B3" s="16"/>
      <c r="C3" s="16"/>
    </row>
    <row r="4" spans="1:3" ht="21" customHeight="1" x14ac:dyDescent="0.25">
      <c r="A4" s="40" t="str">
        <f>НМЦ!A3</f>
        <v>на закупку оборудования канатной дороги для  объекта:</v>
      </c>
      <c r="B4" s="40"/>
      <c r="C4" s="40"/>
    </row>
    <row r="5" spans="1:3" ht="36" customHeight="1" x14ac:dyDescent="0.25">
      <c r="A5" s="41" t="str">
        <f>'[1]ССР 2020'!$C$13</f>
        <v>Всесезонный туристско-рекреационный комплекс "Ведучи", Чеченская Республика. Пассажирская подвесная канатная дорога VL4</v>
      </c>
      <c r="B5" s="41"/>
      <c r="C5" s="41"/>
    </row>
    <row r="6" spans="1:3" ht="66" customHeight="1" x14ac:dyDescent="0.25">
      <c r="A6" s="42" t="s">
        <v>18</v>
      </c>
      <c r="B6" s="42"/>
      <c r="C6" s="42"/>
    </row>
    <row r="7" spans="1:3" x14ac:dyDescent="0.25">
      <c r="A7" s="43" t="s">
        <v>16</v>
      </c>
      <c r="B7" s="43"/>
      <c r="C7" s="43"/>
    </row>
    <row r="8" spans="1:3" ht="68.45" customHeight="1" x14ac:dyDescent="0.25">
      <c r="A8" s="37" t="s">
        <v>30</v>
      </c>
      <c r="B8" s="37"/>
      <c r="C8" s="37"/>
    </row>
    <row r="9" spans="1:3" ht="37.9" hidden="1" customHeight="1" x14ac:dyDescent="0.25">
      <c r="A9" s="38" t="s">
        <v>19</v>
      </c>
      <c r="B9" s="38"/>
      <c r="C9" s="38"/>
    </row>
    <row r="10" spans="1:3" hidden="1" x14ac:dyDescent="0.25">
      <c r="A10" s="35" t="s">
        <v>20</v>
      </c>
      <c r="B10" s="36"/>
      <c r="C10" s="36"/>
    </row>
    <row r="11" spans="1:3" x14ac:dyDescent="0.25">
      <c r="A11" s="35" t="s">
        <v>12</v>
      </c>
      <c r="B11" s="36"/>
      <c r="C11" s="36"/>
    </row>
    <row r="12" spans="1:3" x14ac:dyDescent="0.25">
      <c r="A12" s="17"/>
      <c r="B12" s="18">
        <f>НМЦ!E9</f>
        <v>903393000</v>
      </c>
      <c r="C12" s="17" t="s">
        <v>13</v>
      </c>
    </row>
    <row r="13" spans="1:3" x14ac:dyDescent="0.25">
      <c r="A13" s="17"/>
      <c r="B13" s="18"/>
      <c r="C13" s="17"/>
    </row>
    <row r="14" spans="1:3" x14ac:dyDescent="0.25">
      <c r="A14" s="19" t="s">
        <v>14</v>
      </c>
      <c r="B14" s="19"/>
      <c r="C14" s="19" t="s">
        <v>15</v>
      </c>
    </row>
  </sheetData>
  <mergeCells count="10">
    <mergeCell ref="A11:C11"/>
    <mergeCell ref="A8:C8"/>
    <mergeCell ref="A9:C9"/>
    <mergeCell ref="A10:C10"/>
    <mergeCell ref="A1:C1"/>
    <mergeCell ref="A2:C2"/>
    <mergeCell ref="A4:C4"/>
    <mergeCell ref="A5:C5"/>
    <mergeCell ref="A6:C6"/>
    <mergeCell ref="A7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workbookViewId="0">
      <selection activeCell="C13" sqref="C13"/>
    </sheetView>
  </sheetViews>
  <sheetFormatPr defaultRowHeight="15" x14ac:dyDescent="0.25"/>
  <cols>
    <col min="2" max="2" width="37.7109375" customWidth="1"/>
    <col min="3" max="3" width="22.42578125" customWidth="1"/>
    <col min="4" max="4" width="24.140625" customWidth="1"/>
    <col min="5" max="5" width="22.5703125" customWidth="1"/>
    <col min="9" max="9" width="11" bestFit="1" customWidth="1"/>
  </cols>
  <sheetData>
    <row r="2" spans="1:5" ht="15.75" x14ac:dyDescent="0.25">
      <c r="A2" s="47" t="s">
        <v>8</v>
      </c>
      <c r="B2" s="47"/>
      <c r="C2" s="47"/>
      <c r="D2" s="47"/>
      <c r="E2" s="47"/>
    </row>
    <row r="3" spans="1:5" ht="34.5" customHeight="1" x14ac:dyDescent="0.25">
      <c r="A3" s="41" t="s">
        <v>26</v>
      </c>
      <c r="B3" s="48"/>
      <c r="C3" s="48"/>
      <c r="D3" s="48"/>
      <c r="E3" s="48"/>
    </row>
    <row r="4" spans="1:5" ht="30.75" customHeight="1" x14ac:dyDescent="0.25">
      <c r="A4" s="49" t="str">
        <f>'[1]ССР 2020'!$C$13</f>
        <v>Всесезонный туристско-рекреационный комплекс "Ведучи", Чеченская Республика. Пассажирская подвесная канатная дорога VL4</v>
      </c>
      <c r="B4" s="49"/>
      <c r="C4" s="49"/>
      <c r="D4" s="49"/>
      <c r="E4" s="49"/>
    </row>
    <row r="5" spans="1:5" ht="14.45" customHeight="1" x14ac:dyDescent="0.25">
      <c r="A5" s="44" t="s">
        <v>1</v>
      </c>
      <c r="B5" s="45" t="s">
        <v>2</v>
      </c>
      <c r="C5" s="44" t="s">
        <v>5</v>
      </c>
      <c r="D5" s="44"/>
      <c r="E5" s="44"/>
    </row>
    <row r="6" spans="1:5" ht="15.75" x14ac:dyDescent="0.25">
      <c r="A6" s="44"/>
      <c r="B6" s="46"/>
      <c r="C6" s="7" t="s">
        <v>7</v>
      </c>
      <c r="D6" s="7" t="s">
        <v>17</v>
      </c>
      <c r="E6" s="7" t="s">
        <v>3</v>
      </c>
    </row>
    <row r="7" spans="1:5" ht="14.45" customHeight="1" x14ac:dyDescent="0.25">
      <c r="A7" s="7">
        <v>1</v>
      </c>
      <c r="B7" s="7">
        <v>2</v>
      </c>
      <c r="C7" s="7">
        <v>3</v>
      </c>
      <c r="D7" s="8">
        <v>4</v>
      </c>
      <c r="E7" s="9">
        <v>5</v>
      </c>
    </row>
    <row r="8" spans="1:5" ht="60" customHeight="1" x14ac:dyDescent="0.25">
      <c r="A8" s="10">
        <v>1</v>
      </c>
      <c r="B8" s="11" t="s">
        <v>9</v>
      </c>
      <c r="C8" s="12">
        <f>Расчет!D7</f>
        <v>752827500</v>
      </c>
      <c r="D8" s="13">
        <f>C8*0.2</f>
        <v>150565500</v>
      </c>
      <c r="E8" s="13">
        <f>C8+D8</f>
        <v>903393000</v>
      </c>
    </row>
    <row r="9" spans="1:5" ht="21" customHeight="1" x14ac:dyDescent="0.25">
      <c r="A9" s="14"/>
      <c r="B9" s="14" t="s">
        <v>4</v>
      </c>
      <c r="C9" s="15">
        <f>C8</f>
        <v>752827500</v>
      </c>
      <c r="D9" s="15">
        <f>D8</f>
        <v>150565500</v>
      </c>
      <c r="E9" s="15">
        <f>E8</f>
        <v>903393000</v>
      </c>
    </row>
    <row r="11" spans="1:5" hidden="1" x14ac:dyDescent="0.25">
      <c r="A11" s="27" t="s">
        <v>25</v>
      </c>
      <c r="B11" s="28"/>
      <c r="C11" s="32" t="e">
        <f>Расчет!#REF!</f>
        <v>#REF!</v>
      </c>
      <c r="D11" s="29" t="e">
        <f>C11*0.2</f>
        <v>#REF!</v>
      </c>
      <c r="E11" s="29" t="e">
        <f>C11+D11</f>
        <v>#REF!</v>
      </c>
    </row>
    <row r="14" spans="1:5" x14ac:dyDescent="0.25">
      <c r="E14" s="31"/>
    </row>
  </sheetData>
  <mergeCells count="6">
    <mergeCell ref="A5:A6"/>
    <mergeCell ref="B5:B6"/>
    <mergeCell ref="C5:E5"/>
    <mergeCell ref="A2:E2"/>
    <mergeCell ref="A3:E3"/>
    <mergeCell ref="A4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9"/>
  <sheetViews>
    <sheetView tabSelected="1" view="pageBreakPreview" zoomScaleNormal="100" zoomScaleSheetLayoutView="100" workbookViewId="0">
      <selection activeCell="B28" sqref="B28"/>
    </sheetView>
  </sheetViews>
  <sheetFormatPr defaultRowHeight="15" x14ac:dyDescent="0.25"/>
  <cols>
    <col min="1" max="1" width="25.85546875" customWidth="1"/>
    <col min="2" max="2" width="37.7109375" customWidth="1"/>
    <col min="3" max="3" width="17.28515625" customWidth="1"/>
    <col min="4" max="4" width="16.85546875" customWidth="1"/>
    <col min="5" max="5" width="35" customWidth="1"/>
    <col min="6" max="6" width="11.5703125" bestFit="1" customWidth="1"/>
    <col min="7" max="7" width="14.85546875" bestFit="1" customWidth="1"/>
    <col min="8" max="9" width="13.42578125" bestFit="1" customWidth="1"/>
    <col min="12" max="12" width="12.28515625" bestFit="1" customWidth="1"/>
    <col min="13" max="13" width="12" bestFit="1" customWidth="1"/>
    <col min="14" max="14" width="9.85546875" bestFit="1" customWidth="1"/>
    <col min="15" max="15" width="10.85546875" bestFit="1" customWidth="1"/>
  </cols>
  <sheetData>
    <row r="1" spans="1:7" ht="22.9" customHeight="1" x14ac:dyDescent="0.25">
      <c r="A1" s="52" t="s">
        <v>0</v>
      </c>
      <c r="B1" s="52"/>
      <c r="C1" s="52"/>
      <c r="D1" s="52"/>
    </row>
    <row r="2" spans="1:7" ht="17.25" customHeight="1" x14ac:dyDescent="0.25">
      <c r="A2" s="43" t="s">
        <v>26</v>
      </c>
      <c r="B2" s="53"/>
      <c r="C2" s="53"/>
      <c r="D2" s="53"/>
    </row>
    <row r="3" spans="1:7" ht="24.75" customHeight="1" x14ac:dyDescent="0.25">
      <c r="A3" s="54" t="str">
        <f>'[1]ССР 2020'!$C$13</f>
        <v>Всесезонный туристско-рекреационный комплекс "Ведучи", Чеченская Республика. Пассажирская подвесная канатная дорога VL4</v>
      </c>
      <c r="B3" s="54"/>
      <c r="C3" s="54"/>
      <c r="D3" s="54"/>
    </row>
    <row r="4" spans="1:7" ht="15" customHeight="1" x14ac:dyDescent="0.25">
      <c r="A4" s="21" t="s">
        <v>1</v>
      </c>
      <c r="B4" s="22" t="s">
        <v>6</v>
      </c>
      <c r="C4" s="50" t="s">
        <v>27</v>
      </c>
      <c r="D4" s="51"/>
      <c r="E4" s="24" t="s">
        <v>21</v>
      </c>
    </row>
    <row r="5" spans="1:7" x14ac:dyDescent="0.25">
      <c r="A5" s="1">
        <v>1</v>
      </c>
      <c r="B5" s="1">
        <v>2</v>
      </c>
      <c r="C5" s="1">
        <v>3</v>
      </c>
      <c r="D5" s="2">
        <v>4</v>
      </c>
      <c r="E5" s="3">
        <v>5</v>
      </c>
    </row>
    <row r="6" spans="1:7" ht="211.5" customHeight="1" x14ac:dyDescent="0.25">
      <c r="A6" s="4">
        <v>1</v>
      </c>
      <c r="B6" s="55" t="s">
        <v>29</v>
      </c>
      <c r="C6" s="34"/>
      <c r="D6" s="34">
        <f>'[1]02-04-03 ТХ'!$N$646/1.012</f>
        <v>752827500</v>
      </c>
      <c r="E6" s="33" t="s">
        <v>28</v>
      </c>
      <c r="F6" s="30"/>
      <c r="G6" s="20"/>
    </row>
    <row r="7" spans="1:7" x14ac:dyDescent="0.25">
      <c r="A7" s="4"/>
      <c r="B7" s="6" t="s">
        <v>22</v>
      </c>
      <c r="C7" s="5"/>
      <c r="D7" s="25">
        <f>D6</f>
        <v>752827500</v>
      </c>
      <c r="E7" s="26"/>
    </row>
    <row r="8" spans="1:7" x14ac:dyDescent="0.25">
      <c r="A8" s="4"/>
      <c r="B8" s="6" t="s">
        <v>23</v>
      </c>
      <c r="C8" s="5"/>
      <c r="D8" s="25">
        <f>D7*0.2</f>
        <v>150565500</v>
      </c>
      <c r="E8" s="23"/>
    </row>
    <row r="9" spans="1:7" x14ac:dyDescent="0.25">
      <c r="A9" s="4"/>
      <c r="B9" s="6" t="s">
        <v>24</v>
      </c>
      <c r="C9" s="5"/>
      <c r="D9" s="25">
        <f>D7+D8</f>
        <v>903393000</v>
      </c>
      <c r="E9" s="23"/>
    </row>
  </sheetData>
  <mergeCells count="4">
    <mergeCell ref="C4:D4"/>
    <mergeCell ref="A1:D1"/>
    <mergeCell ref="A2:D2"/>
    <mergeCell ref="A3:D3"/>
  </mergeCells>
  <pageMargins left="0.7" right="0.7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Пояснительная записка</vt:lpstr>
      <vt:lpstr>НМЦ</vt:lpstr>
      <vt:lpstr>Расчет</vt:lpstr>
      <vt:lpstr>Расчет!Область_печати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2021-04-20T16:21:57Z</dcterms:modified>
</cp:coreProperties>
</file>