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РИ\Сметный\НМЦ\2. Ведучи\VL4, VL5 Стройка\VL 4 VL5 cтройка ( без дефляторов, без непредвиденных, без командировочных)\"/>
    </mc:Choice>
  </mc:AlternateContent>
  <bookViews>
    <workbookView xWindow="960" yWindow="660" windowWidth="20700" windowHeight="11760"/>
  </bookViews>
  <sheets>
    <sheet name="Сводный расчет НМЦ СМР" sheetId="1" r:id="rId1"/>
  </sheets>
  <externalReferences>
    <externalReference r:id="rId2"/>
    <externalReference r:id="rId3"/>
  </externalReferences>
  <definedNames>
    <definedName name="_xlnm.Print_Area" localSheetId="0">'Сводный расчет НМЦ СМР'!$A$1:$E$11</definedName>
  </definedNames>
  <calcPr calcId="162913" fullPrecision="0"/>
</workbook>
</file>

<file path=xl/calcChain.xml><?xml version="1.0" encoding="utf-8"?>
<calcChain xmlns="http://schemas.openxmlformats.org/spreadsheetml/2006/main">
  <c r="E12" i="1" l="1"/>
  <c r="D12" i="1"/>
  <c r="C12" i="1"/>
  <c r="B3" i="1" l="1"/>
  <c r="B2" i="1"/>
  <c r="C24" i="1" l="1"/>
  <c r="D24" i="1" s="1"/>
  <c r="E24" i="1" s="1"/>
  <c r="C23" i="1" l="1"/>
  <c r="C11" i="1"/>
  <c r="E11" i="1" l="1"/>
  <c r="D11" i="1"/>
  <c r="C25" i="1"/>
  <c r="D23" i="1"/>
  <c r="D25" i="1" s="1"/>
  <c r="E23" i="1" l="1"/>
  <c r="E25" i="1" s="1"/>
  <c r="C30" i="1" l="1"/>
  <c r="D30" i="1"/>
  <c r="E30" i="1" l="1"/>
</calcChain>
</file>

<file path=xl/sharedStrings.xml><?xml version="1.0" encoding="utf-8"?>
<sst xmlns="http://schemas.openxmlformats.org/spreadsheetml/2006/main" count="32" uniqueCount="28">
  <si>
    <t>№ пп</t>
  </si>
  <si>
    <t>Виды (наименования) работ</t>
  </si>
  <si>
    <t>НДС 20%</t>
  </si>
  <si>
    <t>Всего с учетом НДС, руб.</t>
  </si>
  <si>
    <t>2</t>
  </si>
  <si>
    <t>Всего</t>
  </si>
  <si>
    <t>Стоимость без НДС, руб.</t>
  </si>
  <si>
    <t>СВОДНЫЙ РАСЧЕТ НАЧАЛЬНОЙ МАКСИМАЛЬНОЙ ЦЕНЫ ДОГОВОРА
на подрядные работы по строительству объектов:</t>
  </si>
  <si>
    <t>1.</t>
  </si>
  <si>
    <t>2.</t>
  </si>
  <si>
    <t>п/№</t>
  </si>
  <si>
    <t>Этапа</t>
  </si>
  <si>
    <t>Стоимость, руб.</t>
  </si>
  <si>
    <t>без учета НДС</t>
  </si>
  <si>
    <t>НДС-20%</t>
  </si>
  <si>
    <t>с учетом НДС</t>
  </si>
  <si>
    <t>1.2.</t>
  </si>
  <si>
    <t>В том числе Оборудование поставки подрядчика:</t>
  </si>
  <si>
    <t>Всего Оборудование поставки Подрядчика</t>
  </si>
  <si>
    <t>Пассажирская подвесная канатная дорога VL4</t>
  </si>
  <si>
    <t>Пассажирская подвесная канатная дорога VL5</t>
  </si>
  <si>
    <t>1.1.</t>
  </si>
  <si>
    <t>VL4</t>
  </si>
  <si>
    <t>VL5</t>
  </si>
  <si>
    <t>в том числе непредвиденные затраты</t>
  </si>
  <si>
    <t>Строительство (строительно-монтажные работы, оборудование поставки подрядчика, пусконаладочные работы,затраты по размещению, утилизации отходов строительного производства,плата за негативное воздействие на окружающую среду: выбросы загрязняющих веществ в атмосферный воздух,производственный экологический мониторинг)</t>
  </si>
  <si>
    <t>Строительство (строительно-монтажные работы, оборудование поставки подрядчика, пусконаладочные работы, геотехнический мониторинг,затраты по размещению, утилизации отходов строительного производства, плата за негативное воздействие на окружающую среду: выбросы загрязняющих веществ в атмосферный воздух,производственный экологический мониторинг)</t>
  </si>
  <si>
    <t>Строительно-монтажные работы, включая подготовительные работы, монтаж и пусконаладка оборудования, оборудование поставки подрядчика, геотехнический мониторинг, затраты по размещению, утилизации отходов строительного производства,плата за негативное воздействие на окружающую среду: выбросы загрязняющих веществ в атмосферный воздух,производственный экологический мониторинг , подготовка исполнительной документации, сдача объекта Заказчику с комплектом документов, позволяющим получить разрешение на ввод объекта в эксплуатацию.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</si>
</sst>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2"/>
      <color rgb="FF0070C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0" fontId="11" fillId="0" borderId="0"/>
    <xf numFmtId="0" fontId="12" fillId="0" borderId="0">
      <alignment horizontal="center" vertical="top"/>
    </xf>
    <xf numFmtId="0" fontId="13" fillId="0" borderId="0">
      <alignment horizontal="left" vertical="top"/>
    </xf>
    <xf numFmtId="0" fontId="13" fillId="0" borderId="0">
      <alignment horizontal="center" vertical="center"/>
    </xf>
    <xf numFmtId="0" fontId="13" fillId="0" borderId="0">
      <alignment horizont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3" fillId="0" borderId="0">
      <alignment horizontal="center" vertical="center"/>
    </xf>
    <xf numFmtId="0" fontId="13" fillId="0" borderId="0">
      <alignment horizontal="center" vertical="center"/>
    </xf>
    <xf numFmtId="0" fontId="13" fillId="0" borderId="0">
      <alignment horizontal="center" vertical="center"/>
    </xf>
    <xf numFmtId="0" fontId="13" fillId="0" borderId="0">
      <alignment horizontal="center" vertical="center"/>
    </xf>
    <xf numFmtId="0" fontId="13" fillId="0" borderId="0">
      <alignment horizontal="left" vertical="center"/>
    </xf>
    <xf numFmtId="0" fontId="4" fillId="0" borderId="0"/>
    <xf numFmtId="0" fontId="15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3" borderId="0" xfId="0" applyFont="1" applyFill="1"/>
    <xf numFmtId="0" fontId="9" fillId="0" borderId="0" xfId="0" applyFont="1" applyFill="1"/>
    <xf numFmtId="0" fontId="10" fillId="0" borderId="0" xfId="1" applyFont="1" applyBorder="1"/>
    <xf numFmtId="0" fontId="0" fillId="0" borderId="0" xfId="0" applyFill="1"/>
    <xf numFmtId="0" fontId="8" fillId="0" borderId="0" xfId="0" applyFont="1"/>
    <xf numFmtId="0" fontId="0" fillId="0" borderId="0" xfId="0" applyFont="1"/>
    <xf numFmtId="0" fontId="5" fillId="0" borderId="0" xfId="1" applyFont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2" xfId="1" applyFont="1" applyFill="1" applyBorder="1"/>
    <xf numFmtId="4" fontId="16" fillId="4" borderId="2" xfId="1" applyNumberFormat="1" applyFont="1" applyFill="1" applyBorder="1" applyAlignment="1">
      <alignment vertical="center"/>
    </xf>
    <xf numFmtId="0" fontId="17" fillId="7" borderId="6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4" fontId="18" fillId="5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vertical="center"/>
    </xf>
    <xf numFmtId="0" fontId="20" fillId="4" borderId="2" xfId="1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/>
    <xf numFmtId="4" fontId="23" fillId="0" borderId="0" xfId="0" applyNumberFormat="1" applyFont="1"/>
    <xf numFmtId="0" fontId="20" fillId="0" borderId="0" xfId="0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horizontal="center" vertical="center"/>
    </xf>
    <xf numFmtId="4" fontId="22" fillId="0" borderId="0" xfId="1" applyNumberFormat="1" applyFont="1" applyFill="1" applyBorder="1" applyAlignment="1">
      <alignment horizontal="center" vertical="center"/>
    </xf>
    <xf numFmtId="0" fontId="24" fillId="0" borderId="0" xfId="0" applyFont="1"/>
    <xf numFmtId="4" fontId="24" fillId="0" borderId="0" xfId="0" applyNumberFormat="1" applyFont="1"/>
    <xf numFmtId="43" fontId="16" fillId="4" borderId="2" xfId="26" applyFont="1" applyFill="1" applyBorder="1" applyAlignment="1">
      <alignment vertical="center"/>
    </xf>
    <xf numFmtId="43" fontId="17" fillId="5" borderId="2" xfId="26" applyFont="1" applyFill="1" applyBorder="1" applyAlignment="1">
      <alignment horizontal="center" vertical="center" wrapText="1"/>
    </xf>
    <xf numFmtId="43" fontId="22" fillId="4" borderId="2" xfId="26" applyFont="1" applyFill="1" applyBorder="1" applyAlignment="1">
      <alignment horizontal="center" vertical="center"/>
    </xf>
    <xf numFmtId="43" fontId="23" fillId="0" borderId="0" xfId="26" applyFont="1"/>
    <xf numFmtId="43" fontId="24" fillId="0" borderId="0" xfId="26" applyFont="1"/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3" fontId="5" fillId="0" borderId="2" xfId="26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43" fontId="25" fillId="0" borderId="2" xfId="26" applyFont="1" applyFill="1" applyBorder="1" applyAlignment="1">
      <alignment vertical="center"/>
    </xf>
    <xf numFmtId="4" fontId="25" fillId="0" borderId="2" xfId="0" applyNumberFormat="1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0" xfId="1" applyFont="1" applyFill="1" applyBorder="1"/>
    <xf numFmtId="43" fontId="16" fillId="8" borderId="0" xfId="26" applyFont="1" applyFill="1" applyBorder="1" applyAlignment="1">
      <alignment vertical="center"/>
    </xf>
    <xf numFmtId="4" fontId="16" fillId="8" borderId="0" xfId="1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43" fontId="25" fillId="8" borderId="2" xfId="26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quotePrefix="1" applyFont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7">
    <cellStyle name="Excel Built-in Normal" xfId="2"/>
    <cellStyle name="S0" xfId="3"/>
    <cellStyle name="S1" xfId="4"/>
    <cellStyle name="S10" xfId="5"/>
    <cellStyle name="S11" xfId="6"/>
    <cellStyle name="S2" xfId="7"/>
    <cellStyle name="S3" xfId="8"/>
    <cellStyle name="S5" xfId="9"/>
    <cellStyle name="S6" xfId="10"/>
    <cellStyle name="S7" xfId="11"/>
    <cellStyle name="S8" xfId="12"/>
    <cellStyle name="S9" xfId="13"/>
    <cellStyle name="Обычный" xfId="0" builtinId="0"/>
    <cellStyle name="Обычный 2" xfId="14"/>
    <cellStyle name="Обычный 2 2" xfId="15"/>
    <cellStyle name="Обычный 2 3" xfId="16"/>
    <cellStyle name="Обычный 3" xfId="17"/>
    <cellStyle name="Обычный 3 2" xfId="18"/>
    <cellStyle name="Обычный 3 3" xfId="1"/>
    <cellStyle name="Обычный 4" xfId="19"/>
    <cellStyle name="Обычный 5" xfId="20"/>
    <cellStyle name="Обычный 6" xfId="21"/>
    <cellStyle name="Обычный 7" xfId="22"/>
    <cellStyle name="Финансовый" xfId="26" builtinId="3"/>
    <cellStyle name="Финансовый 2" xfId="23"/>
    <cellStyle name="Финансовый 2 2" xfId="24"/>
    <cellStyle name="Финансовый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VL4%20&#1057;&#1090;&#1088;&#1086;&#1081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VL5%20&#1057;&#1090;&#1088;&#1086;&#1081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НМЦ"/>
      <sheetName val="Протокол НМЦК"/>
      <sheetName val="Проект сметы контракта"/>
      <sheetName val="ВОР"/>
      <sheetName val="НМЦК"/>
      <sheetName val="Затраты подрядчика"/>
      <sheetName val="ССР в рублях"/>
      <sheetName val="ССР 2020"/>
      <sheetName val="ГРО VL4"/>
      <sheetName val="01-01-01 ПТ"/>
      <sheetName val="01-01-02 Вырубка"/>
      <sheetName val="01-03-01 СТУ"/>
      <sheetName val="ОС 02-01"/>
      <sheetName val="02-01-01 КР"/>
      <sheetName val="02-01-02 АР"/>
      <sheetName val="02-01-03 СОТ"/>
      <sheetName val="02-01-04 СОТС"/>
      <sheetName val="02-01-05 СКУД"/>
      <sheetName val="02-01-06 ОВ"/>
      <sheetName val="02-01-07 СКС"/>
      <sheetName val="02-01-08 СТС"/>
      <sheetName val="02-01-09 СЧ"/>
      <sheetName val="02-01-10 ППС"/>
      <sheetName val="02-01-11 СОДС"/>
      <sheetName val="02-01-13 АУПС"/>
      <sheetName val="02-01-14 СГС"/>
      <sheetName val="02-01-15 СОУЭ"/>
      <sheetName val="02-02-01 КР"/>
      <sheetName val="02-02-02 АР"/>
      <sheetName val="02-02-03 СОТ"/>
      <sheetName val="02-02-04 СКУД"/>
      <sheetName val="02-02-05 СОТС"/>
      <sheetName val="02-02-06 ОВ"/>
      <sheetName val="02-02-07 СКС"/>
      <sheetName val="02-02-08 СТС"/>
      <sheetName val="02-02-09 АУПС"/>
      <sheetName val="02-02-10 СГС"/>
      <sheetName val="02-02-11 СОУЭ"/>
      <sheetName val="ОС 02-03"/>
      <sheetName val="02-03-01 КР"/>
      <sheetName val="02-03-02 АР"/>
      <sheetName val="02-03-03 СОТ"/>
      <sheetName val="02-03-04 СОТС"/>
      <sheetName val="02-03-05 ОВ"/>
      <sheetName val="02-03-06 СОУЭ"/>
      <sheetName val="02-03-07 АУПП"/>
      <sheetName val="02-03-08 ЭО"/>
      <sheetName val="ОС 02-04"/>
      <sheetName val="02-04-01 КР"/>
      <sheetName val="02-04-02 СОТС"/>
      <sheetName val="02-04-03 ТХ"/>
      <sheetName val="02-05-01 ИЗ"/>
      <sheetName val="ОС 04-01"/>
      <sheetName val="04-01-01 КР"/>
      <sheetName val="04-01-02 ЭС"/>
      <sheetName val="04-01-03 СОТС"/>
      <sheetName val="04-01-04 АУПС"/>
      <sheetName val="04-01-05 СОУЭ"/>
      <sheetName val="04-02-01 ЭС 0,4кВ"/>
      <sheetName val="ОС 04-03"/>
      <sheetName val="04-03-01 СОТС"/>
      <sheetName val="04-03-02 АУПС"/>
      <sheetName val="04-03-03 СОУЭ"/>
      <sheetName val="ОС 04-04"/>
      <sheetName val="04-04-01 СОТС"/>
      <sheetName val="04-04-02 АУПС"/>
      <sheetName val="04-04-03 СОУЭ"/>
      <sheetName val="05-01-01 НСС"/>
      <sheetName val="07-01-01 Площадки"/>
      <sheetName val="ОС 09-01"/>
      <sheetName val="09-01-01 ПНР ЭО КД"/>
      <sheetName val="09-01-02 ПНР КТП-6"/>
      <sheetName val="09-01-03 ПНР КД VL-4"/>
      <sheetName val="09-03 НТС"/>
      <sheetName val="СР-3 "/>
      <sheetName val="СР-5"/>
      <sheetName val="12-01-01"/>
      <sheetName val="12-01-02"/>
      <sheetName val="СР-9"/>
      <sheetName val="СР-8"/>
      <sheetName val="расчет маш-часа перевозки №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3">
          <cell r="C13" t="str">
            <v>Всесезонный туристско-рекреационный комплекс "Ведучи", Чеченская Республика. Пассажирская подвесная канатная дорога VL4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НМЦ"/>
      <sheetName val="Протокол НМЦК"/>
      <sheetName val="Проект сметы контракта"/>
      <sheetName val="ВОР"/>
      <sheetName val="НМЦК"/>
      <sheetName val="Затраты подрядчика"/>
      <sheetName val="ССР в рублях"/>
      <sheetName val="ССР 2020"/>
      <sheetName val="01-01-01 ГРО"/>
      <sheetName val="01-03-01 СТУ"/>
      <sheetName val="01-02-01 ПТ"/>
      <sheetName val="ОС 02-01"/>
      <sheetName val="02-01-01 КР"/>
      <sheetName val="02-01-02 АР"/>
      <sheetName val="02-01-03 СОТ"/>
      <sheetName val="02-01-04 СОТС"/>
      <sheetName val="02-01-05 СКУД"/>
      <sheetName val="02-01-06 СКС"/>
      <sheetName val="02-01-07 СТС"/>
      <sheetName val="02-01-08 СЧ"/>
      <sheetName val="02-01-09 ППС"/>
      <sheetName val="02-01-10 СОДС"/>
      <sheetName val="02-01-11 АУПС"/>
      <sheetName val="02-01-12 СГС"/>
      <sheetName val="02-01-13 СОУЭ"/>
      <sheetName val="ОС 02-02"/>
      <sheetName val="02-02-01 КР"/>
      <sheetName val="02-02-02 АР"/>
      <sheetName val="02-02-03 СОТ"/>
      <sheetName val="02-02-04 СКУД"/>
      <sheetName val="02-02-05 СОТС"/>
      <sheetName val="02-02-06 ОВ"/>
      <sheetName val="02-02-07 СКС"/>
      <sheetName val="02-02-08 СТС"/>
      <sheetName val="02-02-09 СЧ"/>
      <sheetName val="02-02-10 АУПС"/>
      <sheetName val="02-02-11 СГС"/>
      <sheetName val="02-02-12 СОУЭ"/>
      <sheetName val="02-02-13 АУПП"/>
      <sheetName val="ОС 02-03"/>
      <sheetName val="02-03-01 КР"/>
      <sheetName val="02-03-02 СОТС"/>
      <sheetName val="02-03-03 ТХ"/>
      <sheetName val="02-04-01 ИЗ"/>
      <sheetName val="ОС 04-01"/>
      <sheetName val="04-01-01 КР"/>
      <sheetName val="04-01-02 ЭС"/>
      <sheetName val="04-01-03 СОТС"/>
      <sheetName val="04-01-04 АУПС"/>
      <sheetName val="04-01-05 СОУЭ"/>
      <sheetName val="ОС 04-02"/>
      <sheetName val="04-02-01 АУПС"/>
      <sheetName val="04-02-02 СОУЭ"/>
      <sheetName val="04-02-03 СОТС"/>
      <sheetName val="04-03-01 ЭС 0,4кВ"/>
      <sheetName val="05-01-01 НСС"/>
      <sheetName val="ОС 09-01"/>
      <sheetName val="09-01-01 ПНР ЭО КД"/>
      <sheetName val="09-01-02 ПНР КТП"/>
      <sheetName val="09-01-03 ПНР КЛ10кВ"/>
      <sheetName val="09-01-04 ПНР КД"/>
      <sheetName val="09-02 НТС"/>
      <sheetName val="09-03 ГТМ"/>
      <sheetName val="СР-3 "/>
      <sheetName val="СР-5"/>
      <sheetName val="12-01-01 ПД"/>
      <sheetName val="12-01-02 РД"/>
      <sheetName val="СР-9"/>
      <sheetName val="СР-8"/>
      <sheetName val="расчет маш-часа перевозки №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 t="str">
            <v>Всесезонный туристско-рекреационный комплекс "Ведучи", Чеченская Республика. Пассажирская подвесная канатная дорога VL5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7" zoomScaleNormal="100" zoomScaleSheetLayoutView="100" workbookViewId="0">
      <selection activeCell="I22" sqref="I22"/>
    </sheetView>
  </sheetViews>
  <sheetFormatPr defaultRowHeight="12.75" x14ac:dyDescent="0.2"/>
  <cols>
    <col min="1" max="1" width="6.28515625" style="7" customWidth="1"/>
    <col min="2" max="2" width="54.42578125" customWidth="1"/>
    <col min="3" max="5" width="19.7109375" customWidth="1"/>
  </cols>
  <sheetData>
    <row r="1" spans="1:5" ht="45" customHeight="1" x14ac:dyDescent="0.2">
      <c r="A1" s="62" t="s">
        <v>7</v>
      </c>
      <c r="B1" s="62"/>
      <c r="C1" s="62"/>
      <c r="D1" s="62"/>
      <c r="E1" s="62"/>
    </row>
    <row r="2" spans="1:5" s="9" customFormat="1" ht="39" customHeight="1" x14ac:dyDescent="0.2">
      <c r="A2" s="10" t="s">
        <v>8</v>
      </c>
      <c r="B2" s="63" t="str">
        <f>'[1]ССР 2020'!$C$13</f>
        <v>Всесезонный туристско-рекреационный комплекс "Ведучи", Чеченская Республика. Пассажирская подвесная канатная дорога VL4</v>
      </c>
      <c r="C2" s="63"/>
      <c r="D2" s="63"/>
      <c r="E2" s="63"/>
    </row>
    <row r="3" spans="1:5" s="9" customFormat="1" ht="39" customHeight="1" x14ac:dyDescent="0.2">
      <c r="A3" s="10" t="s">
        <v>9</v>
      </c>
      <c r="B3" s="63" t="str">
        <f>'[2]ССР 2020'!$C$13</f>
        <v>Всесезонный туристско-рекреационный комплекс "Ведучи", Чеченская Республика. Пассажирская подвесная канатная дорога VL5</v>
      </c>
      <c r="C3" s="63"/>
      <c r="D3" s="63"/>
      <c r="E3" s="63"/>
    </row>
    <row r="4" spans="1:5" ht="32.25" customHeight="1" x14ac:dyDescent="0.2">
      <c r="A4" s="68" t="s">
        <v>0</v>
      </c>
      <c r="B4" s="64" t="s">
        <v>1</v>
      </c>
      <c r="C4" s="66" t="s">
        <v>6</v>
      </c>
      <c r="D4" s="64" t="s">
        <v>2</v>
      </c>
      <c r="E4" s="64" t="s">
        <v>3</v>
      </c>
    </row>
    <row r="5" spans="1:5" ht="31.5" customHeight="1" x14ac:dyDescent="0.2">
      <c r="A5" s="68"/>
      <c r="B5" s="65"/>
      <c r="C5" s="67"/>
      <c r="D5" s="65"/>
      <c r="E5" s="65"/>
    </row>
    <row r="6" spans="1:5" ht="15.75" x14ac:dyDescent="0.2">
      <c r="A6" s="2">
        <v>1</v>
      </c>
      <c r="B6" s="2">
        <v>2</v>
      </c>
      <c r="C6" s="3">
        <v>3</v>
      </c>
      <c r="D6" s="3">
        <v>4</v>
      </c>
      <c r="E6" s="3">
        <v>5</v>
      </c>
    </row>
    <row r="7" spans="1:5" s="8" customFormat="1" ht="126" x14ac:dyDescent="0.2">
      <c r="A7" s="43">
        <v>1</v>
      </c>
      <c r="B7" s="44" t="s">
        <v>25</v>
      </c>
      <c r="C7" s="45">
        <v>180950110.22</v>
      </c>
      <c r="D7" s="46">
        <v>36190022.039999999</v>
      </c>
      <c r="E7" s="46">
        <v>217140132.25999999</v>
      </c>
    </row>
    <row r="8" spans="1:5" s="8" customFormat="1" ht="15.75" hidden="1" x14ac:dyDescent="0.2">
      <c r="A8" s="48"/>
      <c r="B8" s="49" t="s">
        <v>24</v>
      </c>
      <c r="C8" s="50"/>
      <c r="D8" s="51"/>
      <c r="E8" s="51"/>
    </row>
    <row r="9" spans="1:5" s="4" customFormat="1" ht="141.75" x14ac:dyDescent="0.2">
      <c r="A9" s="47" t="s">
        <v>4</v>
      </c>
      <c r="B9" s="44" t="s">
        <v>26</v>
      </c>
      <c r="C9" s="45">
        <v>72154537.420000002</v>
      </c>
      <c r="D9" s="46">
        <v>14430907.48</v>
      </c>
      <c r="E9" s="46">
        <v>86585444.900000006</v>
      </c>
    </row>
    <row r="10" spans="1:5" s="4" customFormat="1" ht="15.75" hidden="1" x14ac:dyDescent="0.2">
      <c r="A10" s="48"/>
      <c r="B10" s="49" t="s">
        <v>24</v>
      </c>
      <c r="C10" s="50"/>
      <c r="D10" s="51"/>
      <c r="E10" s="51"/>
    </row>
    <row r="11" spans="1:5" ht="15.75" x14ac:dyDescent="0.25">
      <c r="A11" s="11"/>
      <c r="B11" s="12" t="s">
        <v>5</v>
      </c>
      <c r="C11" s="35">
        <f t="shared" ref="C11:E12" si="0">C7+C9</f>
        <v>253104647.63999999</v>
      </c>
      <c r="D11" s="13">
        <f t="shared" si="0"/>
        <v>50620929.520000003</v>
      </c>
      <c r="E11" s="13">
        <f t="shared" si="0"/>
        <v>303725577.16000003</v>
      </c>
    </row>
    <row r="12" spans="1:5" ht="15.75" hidden="1" x14ac:dyDescent="0.2">
      <c r="A12" s="56"/>
      <c r="B12" s="49" t="s">
        <v>24</v>
      </c>
      <c r="C12" s="57">
        <f t="shared" si="0"/>
        <v>0</v>
      </c>
      <c r="D12" s="57">
        <f t="shared" si="0"/>
        <v>0</v>
      </c>
      <c r="E12" s="57">
        <f t="shared" si="0"/>
        <v>0</v>
      </c>
    </row>
    <row r="13" spans="1:5" ht="15.75" x14ac:dyDescent="0.25">
      <c r="A13" s="52"/>
      <c r="B13" s="53"/>
      <c r="C13" s="54"/>
      <c r="D13" s="55"/>
      <c r="E13" s="55"/>
    </row>
    <row r="14" spans="1:5" ht="15.75" x14ac:dyDescent="0.25">
      <c r="A14" s="52"/>
      <c r="B14" s="53"/>
      <c r="C14" s="54"/>
      <c r="D14" s="55"/>
      <c r="E14" s="55"/>
    </row>
    <row r="15" spans="1:5" ht="15.75" x14ac:dyDescent="0.25">
      <c r="A15" s="52"/>
      <c r="B15" s="53"/>
      <c r="C15" s="54"/>
      <c r="D15" s="55"/>
      <c r="E15" s="55"/>
    </row>
    <row r="16" spans="1:5" ht="15.75" x14ac:dyDescent="0.25">
      <c r="A16" s="52"/>
      <c r="B16" s="53"/>
      <c r="C16" s="54"/>
      <c r="D16" s="55"/>
      <c r="E16" s="55"/>
    </row>
    <row r="17" spans="1:5" ht="15" x14ac:dyDescent="0.25">
      <c r="A17" s="5"/>
      <c r="B17" s="6"/>
    </row>
    <row r="18" spans="1:5" s="1" customFormat="1" ht="15.75" thickBot="1" x14ac:dyDescent="0.3">
      <c r="A18" s="5"/>
      <c r="B18" s="6"/>
      <c r="C18"/>
      <c r="D18"/>
      <c r="E18"/>
    </row>
    <row r="19" spans="1:5" s="1" customFormat="1" ht="15" x14ac:dyDescent="0.2">
      <c r="A19" s="14" t="s">
        <v>10</v>
      </c>
      <c r="B19" s="58" t="s">
        <v>1</v>
      </c>
      <c r="C19" s="58" t="s">
        <v>12</v>
      </c>
      <c r="D19" s="58"/>
      <c r="E19" s="60"/>
    </row>
    <row r="20" spans="1:5" s="1" customFormat="1" ht="30" x14ac:dyDescent="0.2">
      <c r="A20" s="15" t="s">
        <v>11</v>
      </c>
      <c r="B20" s="59"/>
      <c r="C20" s="16" t="s">
        <v>13</v>
      </c>
      <c r="D20" s="16" t="s">
        <v>14</v>
      </c>
      <c r="E20" s="17" t="s">
        <v>15</v>
      </c>
    </row>
    <row r="21" spans="1:5" s="1" customFormat="1" ht="15.75" thickBot="1" x14ac:dyDescent="0.25">
      <c r="A21" s="18">
        <v>1</v>
      </c>
      <c r="B21" s="19">
        <v>2</v>
      </c>
      <c r="C21" s="19">
        <v>3</v>
      </c>
      <c r="D21" s="20">
        <v>4</v>
      </c>
      <c r="E21" s="21">
        <v>5</v>
      </c>
    </row>
    <row r="22" spans="1:5" ht="109.5" customHeight="1" x14ac:dyDescent="0.2">
      <c r="A22" s="22">
        <v>1</v>
      </c>
      <c r="B22" s="61" t="s">
        <v>27</v>
      </c>
      <c r="C22" s="61"/>
      <c r="D22" s="61"/>
      <c r="E22" s="61"/>
    </row>
    <row r="23" spans="1:5" ht="15" x14ac:dyDescent="0.2">
      <c r="A23" s="40" t="s">
        <v>21</v>
      </c>
      <c r="B23" s="41" t="s">
        <v>19</v>
      </c>
      <c r="C23" s="36">
        <f>C7</f>
        <v>180950110.22</v>
      </c>
      <c r="D23" s="23">
        <f>C23*20%</f>
        <v>36190022.039999999</v>
      </c>
      <c r="E23" s="23">
        <f>C23+D23</f>
        <v>217140132.25999999</v>
      </c>
    </row>
    <row r="24" spans="1:5" ht="15" x14ac:dyDescent="0.2">
      <c r="A24" s="40" t="s">
        <v>16</v>
      </c>
      <c r="B24" s="42" t="s">
        <v>20</v>
      </c>
      <c r="C24" s="36">
        <f>C9</f>
        <v>72154537.420000002</v>
      </c>
      <c r="D24" s="23">
        <f>C24*20%</f>
        <v>14430907.48</v>
      </c>
      <c r="E24" s="23">
        <f>C24+D24</f>
        <v>86585444.900000006</v>
      </c>
    </row>
    <row r="25" spans="1:5" ht="14.25" x14ac:dyDescent="0.2">
      <c r="A25" s="24"/>
      <c r="B25" s="25" t="s">
        <v>5</v>
      </c>
      <c r="C25" s="37">
        <f>C23+C24</f>
        <v>253104647.63999999</v>
      </c>
      <c r="D25" s="37">
        <f>D23+D24</f>
        <v>50620929.520000003</v>
      </c>
      <c r="E25" s="37">
        <f t="shared" ref="E25" si="1">E23+E24</f>
        <v>303725577.16000003</v>
      </c>
    </row>
    <row r="26" spans="1:5" ht="14.25" x14ac:dyDescent="0.2">
      <c r="A26" s="29"/>
      <c r="B26" s="30"/>
      <c r="C26" s="31"/>
      <c r="D26" s="32"/>
      <c r="E26" s="32"/>
    </row>
    <row r="27" spans="1:5" s="27" customFormat="1" x14ac:dyDescent="0.2">
      <c r="A27" s="26"/>
      <c r="B27" s="27" t="s">
        <v>17</v>
      </c>
    </row>
    <row r="28" spans="1:5" s="27" customFormat="1" x14ac:dyDescent="0.2">
      <c r="A28" s="26"/>
      <c r="B28" s="27" t="s">
        <v>22</v>
      </c>
      <c r="C28" s="38">
        <v>35092021.719999999</v>
      </c>
      <c r="D28" s="28">
        <v>7018404.3399999999</v>
      </c>
      <c r="E28" s="28">
        <v>42110426.060000002</v>
      </c>
    </row>
    <row r="29" spans="1:5" s="27" customFormat="1" x14ac:dyDescent="0.2">
      <c r="A29" s="26"/>
      <c r="B29" s="27" t="s">
        <v>23</v>
      </c>
      <c r="C29" s="38">
        <v>29389571.920000002</v>
      </c>
      <c r="D29" s="28">
        <v>5877914.3799999999</v>
      </c>
      <c r="E29" s="28">
        <v>35267486.299999997</v>
      </c>
    </row>
    <row r="30" spans="1:5" s="27" customFormat="1" x14ac:dyDescent="0.2">
      <c r="A30" s="26"/>
      <c r="B30" s="33" t="s">
        <v>18</v>
      </c>
      <c r="C30" s="39">
        <f>C28+C29</f>
        <v>64481593.640000001</v>
      </c>
      <c r="D30" s="34">
        <f t="shared" ref="D30:E30" si="2">D28+D29</f>
        <v>12896318.720000001</v>
      </c>
      <c r="E30" s="34">
        <f t="shared" si="2"/>
        <v>77377912.359999999</v>
      </c>
    </row>
  </sheetData>
  <mergeCells count="11">
    <mergeCell ref="B19:B20"/>
    <mergeCell ref="C19:E19"/>
    <mergeCell ref="B22:E22"/>
    <mergeCell ref="A1:E1"/>
    <mergeCell ref="B2:E2"/>
    <mergeCell ref="B3:E3"/>
    <mergeCell ref="D4:D5"/>
    <mergeCell ref="E4:E5"/>
    <mergeCell ref="C4:C5"/>
    <mergeCell ref="A4:A5"/>
    <mergeCell ref="B4:B5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расчет НМЦ СМР</vt:lpstr>
      <vt:lpstr>'Сводный расчет НМЦ СМР'!Область_печати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Татаринова Елена Александровна</cp:lastModifiedBy>
  <cp:lastPrinted>2020-08-28T13:16:50Z</cp:lastPrinted>
  <dcterms:created xsi:type="dcterms:W3CDTF">2020-08-19T09:51:37Z</dcterms:created>
  <dcterms:modified xsi:type="dcterms:W3CDTF">2021-05-04T10:06:53Z</dcterms:modified>
</cp:coreProperties>
</file>