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-15" windowWidth="9630" windowHeight="4410" tabRatio="908" firstSheet="1" activeTab="3"/>
  </bookViews>
  <sheets>
    <sheet name="дендрология" sheetId="28" state="hidden" r:id="rId1"/>
    <sheet name="Пояснительная" sheetId="48" r:id="rId2"/>
    <sheet name="Протокол" sheetId="51" r:id="rId3"/>
    <sheet name="НМЦ" sheetId="47" r:id="rId4"/>
    <sheet name="НМЦК" sheetId="50" r:id="rId5"/>
    <sheet name="Cводная смета ПИР" sheetId="13" r:id="rId6"/>
    <sheet name="Экспертиза ПД и ИЗ (справочно)" sheetId="35" r:id="rId7"/>
    <sheet name="ОВОС" sheetId="81" r:id="rId8"/>
    <sheet name="ПД" sheetId="70" r:id="rId9"/>
    <sheet name="РД для расчета ОВОС" sheetId="83" r:id="rId10"/>
    <sheet name="Сводная изыскания" sheetId="67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\AUTOEXEC" localSheetId="9">#REF!</definedName>
    <definedName name="\AUTOEXEC" localSheetId="10">#REF!</definedName>
    <definedName name="\AUTOEXEC">#REF!</definedName>
    <definedName name="\k" localSheetId="9">#REF!</definedName>
    <definedName name="\k" localSheetId="10">#REF!</definedName>
    <definedName name="\k">#REF!</definedName>
    <definedName name="\m" localSheetId="9">#REF!</definedName>
    <definedName name="\m" localSheetId="10">#REF!</definedName>
    <definedName name="\m">#REF!</definedName>
    <definedName name="\s" localSheetId="9">#REF!</definedName>
    <definedName name="\s">#REF!</definedName>
    <definedName name="\z" localSheetId="9">#REF!</definedName>
    <definedName name="\z">#REF!</definedName>
    <definedName name="_a2" localSheetId="9">#REF!</definedName>
    <definedName name="_a2">#REF!</definedName>
    <definedName name="a" hidden="1">{#N/A,#N/A,TRUE,"Смета на пасс. обор. №1"}</definedName>
    <definedName name="a_1" hidden="1">{#N/A,#N/A,TRUE,"Смета на пасс. обор. №1"}</definedName>
    <definedName name="AnDiscount">0.945</definedName>
    <definedName name="as" localSheetId="9">#REF!</definedName>
    <definedName name="as" localSheetId="10">#REF!</definedName>
    <definedName name="as">#REF!</definedName>
    <definedName name="asd" localSheetId="9">#REF!</definedName>
    <definedName name="asd">#REF!</definedName>
    <definedName name="ave_height" localSheetId="9">#REF!</definedName>
    <definedName name="ave_height">#REF!</definedName>
    <definedName name="ave_hight" localSheetId="9">#REF!</definedName>
    <definedName name="ave_hight">#REF!</definedName>
    <definedName name="b" hidden="1">{#N/A,#N/A,TRUE,"Смета на пасс. обор. №1"}</definedName>
    <definedName name="b_1" hidden="1">{#N/A,#N/A,TRUE,"Смета на пасс. обор. №1"}</definedName>
    <definedName name="ba" hidden="1">{#N/A,#N/A,TRUE,"Смета на пасс. обор. №1"}</definedName>
    <definedName name="ba_1" hidden="1">{#N/A,#N/A,TRUE,"Смета на пасс. обор. №1"}</definedName>
    <definedName name="bjbkl" localSheetId="9">[1]топография!#REF!</definedName>
    <definedName name="bjbkl">[1]топография!#REF!</definedName>
    <definedName name="ccc" hidden="1">{#N/A,#N/A,TRUE,"Смета на пасс. обор. №1"}</definedName>
    <definedName name="ccc_1" hidden="1">{#N/A,#N/A,TRUE,"Смета на пасс. обор. №1"}</definedName>
    <definedName name="Currency_Risk_Factor">1.05</definedName>
    <definedName name="Dc" localSheetId="9">[2]Lucent!#REF!</definedName>
    <definedName name="Dc">[2]Lucent!#REF!</definedName>
    <definedName name="dck" localSheetId="9">[1]топография!#REF!</definedName>
    <definedName name="dck" localSheetId="10">[1]топография!#REF!</definedName>
    <definedName name="dck">[1]топография!#REF!</definedName>
    <definedName name="ddduy" localSheetId="9">#REF!</definedName>
    <definedName name="ddduy">#REF!</definedName>
    <definedName name="Delivery">1.15</definedName>
    <definedName name="df" localSheetId="9">#REF!</definedName>
    <definedName name="df" localSheetId="10">#REF!</definedName>
    <definedName name="df">#REF!</definedName>
    <definedName name="Disc_Tbl" localSheetId="9">#REF!</definedName>
    <definedName name="Disc_Tbl">#REF!</definedName>
    <definedName name="Dl" localSheetId="9">[2]Lucent!#REF!</definedName>
    <definedName name="Dl">[2]Lucent!#REF!</definedName>
    <definedName name="Dsc_Vector" localSheetId="9">#REF!</definedName>
    <definedName name="Dsc_Vector">#REF!</definedName>
    <definedName name="e" hidden="1">{#N/A,#N/A,TRUE,"Смета на пасс. обор. №1"}</definedName>
    <definedName name="e_1" hidden="1">{#N/A,#N/A,TRUE,"Смета на пасс. обор. №1"}</definedName>
    <definedName name="EQUIP" localSheetId="9">[3]Спецификация!#REF!</definedName>
    <definedName name="EQUIP">[3]Спецификация!#REF!</definedName>
    <definedName name="ert" localSheetId="9">#REF!</definedName>
    <definedName name="ert" localSheetId="10">#REF!</definedName>
    <definedName name="ert">#REF!</definedName>
    <definedName name="Excel_BuiltIn_Print_Area_13">"$#ССЫЛ!.$A$2:$E$8"</definedName>
    <definedName name="Excel_BuiltIn_Print_Area_14_1">"$#ССЫЛ!.$#ССЫЛ!$#ССЫЛ!:$#ССЫЛ!$#ССЫЛ!"</definedName>
    <definedName name="Excel_BuiltIn_Print_Area_2">"$#ССЫЛ!.$A$2:$D$4"</definedName>
    <definedName name="Excel_BuiltIn_Print_Area_25_1">"$#ССЫЛ!.$#ССЫЛ!$#ССЫЛ!:$#ССЫЛ!$#ССЫЛ!"</definedName>
    <definedName name="Excel_BuiltIn_Print_Area_28_1">"$#ССЫЛ!.$#ССЫЛ!$#ССЫЛ!:$#ССЫЛ!$#ССЫЛ!"</definedName>
    <definedName name="Excel_BuiltIn_Print_Area_3_1">"$#ССЫЛ!.$A$2:$E$4"</definedName>
    <definedName name="Excel_BuiltIn_Print_Area_32">"$#ССЫЛ!.$#ССЫЛ!$#ССЫЛ!:$#ССЫЛ!$#ССЫЛ!"</definedName>
    <definedName name="Excel_BuiltIn_Print_Area_43">"$#ССЫЛ!.$#ССЫЛ!$#ССЫЛ!:$#ССЫЛ!$#ССЫЛ!"</definedName>
    <definedName name="Excel_BuiltIn_Print_Area_5" localSheetId="9">#REF!</definedName>
    <definedName name="Excel_BuiltIn_Print_Area_5">#REF!</definedName>
    <definedName name="Excel_BuiltIn_Print_Area_7">"$#ССЫЛ!.$A$2:$E$5"</definedName>
    <definedName name="Excel_BuiltIn_Print_Titles_2" localSheetId="9">#REF!</definedName>
    <definedName name="Excel_BuiltIn_Print_Titles_2" localSheetId="10">#REF!</definedName>
    <definedName name="Excel_BuiltIn_Print_Titles_2">#REF!</definedName>
    <definedName name="Excel_BuiltIn_Print_Titles_3" localSheetId="9">#REF!</definedName>
    <definedName name="Excel_BuiltIn_Print_Titles_3" localSheetId="10">#REF!</definedName>
    <definedName name="Excel_BuiltIn_Print_Titles_3">#REF!</definedName>
    <definedName name="fg" localSheetId="9">#REF!</definedName>
    <definedName name="fg" localSheetId="10">#REF!</definedName>
    <definedName name="fg">#REF!</definedName>
    <definedName name="fl" localSheetId="9">[2]Lucent!#REF!</definedName>
    <definedName name="fl">[2]Lucent!#REF!</definedName>
    <definedName name="Grp_Vector" localSheetId="9">#REF!</definedName>
    <definedName name="Grp_Vector">#REF!</definedName>
    <definedName name="Importation_Cost" localSheetId="9">#REF!</definedName>
    <definedName name="Importation_Cost">#REF!</definedName>
    <definedName name="Itog" localSheetId="9">#REF!</definedName>
    <definedName name="Itog">#REF!</definedName>
    <definedName name="j" hidden="1">{#N/A,#N/A,TRUE,"Смета на пасс. обор. №1"}</definedName>
    <definedName name="j_1" hidden="1">{#N/A,#N/A,TRUE,"Смета на пасс. обор. №1"}</definedName>
    <definedName name="Koeffcb" localSheetId="9">#REF!</definedName>
    <definedName name="Koeffcb">#REF!</definedName>
    <definedName name="KPlan" localSheetId="9">#REF!</definedName>
    <definedName name="KPlan" localSheetId="10">#REF!</definedName>
    <definedName name="KPlan">#REF!</definedName>
    <definedName name="lp">[4]Panduit!$E$4</definedName>
    <definedName name="m" localSheetId="9">[5]Microsoft!#REF!</definedName>
    <definedName name="m">[5]Microsoft!#REF!</definedName>
    <definedName name="MATER" localSheetId="9">[3]Спецификация!#REF!</definedName>
    <definedName name="MATER">[3]Спецификация!#REF!</definedName>
    <definedName name="mm" localSheetId="9">[5]Microsoft!#REF!</definedName>
    <definedName name="mm">[5]Microsoft!#REF!</definedName>
    <definedName name="mmm" localSheetId="9">[5]Microsoft!#REF!</definedName>
    <definedName name="mmm">[5]Microsoft!#REF!</definedName>
    <definedName name="p" hidden="1">{#N/A,#N/A,TRUE,"Смета на пасс. обор. №1"}</definedName>
    <definedName name="p_1" hidden="1">{#N/A,#N/A,TRUE,"Смета на пасс. обор. №1"}</definedName>
    <definedName name="ppp" localSheetId="9">#REF!</definedName>
    <definedName name="ppp">#REF!</definedName>
    <definedName name="pr" localSheetId="9">[3]Спецификация!#REF!</definedName>
    <definedName name="pr">[3]Спецификация!#REF!</definedName>
    <definedName name="Profit" localSheetId="9">[2]Lucent!#REF!</definedName>
    <definedName name="Profit">[2]Lucent!#REF!</definedName>
    <definedName name="profit2" localSheetId="9">[2]Lucent!#REF!</definedName>
    <definedName name="profit2">[2]Lucent!#REF!</definedName>
    <definedName name="ProfitLucent">1.65</definedName>
    <definedName name="PROJ" localSheetId="9">[3]Спецификация!#REF!</definedName>
    <definedName name="PROJ">[3]Спецификация!#REF!</definedName>
    <definedName name="q" localSheetId="9">#REF!</definedName>
    <definedName name="q" localSheetId="10">#REF!</definedName>
    <definedName name="q">#REF!</definedName>
    <definedName name="qqq" hidden="1">{#N/A,#N/A,TRUE,"Смета на пасс. обор. №1"}</definedName>
    <definedName name="qqq_1" hidden="1">{#N/A,#N/A,TRUE,"Смета на пасс. обор. №1"}</definedName>
    <definedName name="QT_Type">"QT-2L"</definedName>
    <definedName name="qwer" localSheetId="9">#REF!</definedName>
    <definedName name="qwer" localSheetId="10">#REF!</definedName>
    <definedName name="qwer">#REF!</definedName>
    <definedName name="R_Lst" localSheetId="9">#REF!</definedName>
    <definedName name="R_Lst">#REF!</definedName>
    <definedName name="R_Net" localSheetId="9">#REF!</definedName>
    <definedName name="R_Net">#REF!</definedName>
    <definedName name="Rate" localSheetId="9">#REF!</definedName>
    <definedName name="Rate">#REF!</definedName>
    <definedName name="Rit">[6]УКП!$H$3</definedName>
    <definedName name="rty" localSheetId="9">#REF!</definedName>
    <definedName name="rty" localSheetId="10">#REF!</definedName>
    <definedName name="rty">#REF!</definedName>
    <definedName name="sd" localSheetId="9">#REF!</definedName>
    <definedName name="sd" localSheetId="10">#REF!</definedName>
    <definedName name="sd">#REF!</definedName>
    <definedName name="SM" localSheetId="9">#REF!</definedName>
    <definedName name="SM" localSheetId="10">#REF!</definedName>
    <definedName name="SM">#REF!</definedName>
    <definedName name="SM_SM" localSheetId="9">#REF!</definedName>
    <definedName name="SM_SM">#REF!</definedName>
    <definedName name="SM_STO" localSheetId="9">#REF!</definedName>
    <definedName name="SM_STO">#REF!</definedName>
    <definedName name="SM_STO_1" localSheetId="9">'[7]СМЕТА проект'!#REF!</definedName>
    <definedName name="SM_STO_1">'[7]СМЕТА проект'!#REF!</definedName>
    <definedName name="SM_STO1" localSheetId="9">#REF!</definedName>
    <definedName name="SM_STO1" localSheetId="10">#REF!</definedName>
    <definedName name="SM_STO1">#REF!</definedName>
    <definedName name="SM_STO2" localSheetId="9">#REF!</definedName>
    <definedName name="SM_STO2" localSheetId="10">#REF!</definedName>
    <definedName name="SM_STO2">#REF!</definedName>
    <definedName name="SM_STO3" localSheetId="9">#REF!</definedName>
    <definedName name="SM_STO3" localSheetId="10">#REF!</definedName>
    <definedName name="SM_STO3">#REF!</definedName>
    <definedName name="Smmmmmmmmmmmmmmm" localSheetId="9">#REF!</definedName>
    <definedName name="Smmmmmmmmmmmmmmm">#REF!</definedName>
    <definedName name="SUM_" localSheetId="9">#REF!</definedName>
    <definedName name="SUM_">#REF!</definedName>
    <definedName name="SUM_1" localSheetId="9">#REF!</definedName>
    <definedName name="SUM_1">#REF!</definedName>
    <definedName name="sum_2" localSheetId="9">#REF!</definedName>
    <definedName name="sum_2">#REF!</definedName>
    <definedName name="SUM_3" localSheetId="9">#REF!</definedName>
    <definedName name="SUM_3">#REF!</definedName>
    <definedName name="sum_4" localSheetId="9">#REF!</definedName>
    <definedName name="sum_4">#REF!</definedName>
    <definedName name="SV" localSheetId="9">#REF!</definedName>
    <definedName name="SV">#REF!</definedName>
    <definedName name="SV_STO" localSheetId="9">#REF!</definedName>
    <definedName name="SV_STO">#REF!</definedName>
    <definedName name="Times" localSheetId="9">#REF!</definedName>
    <definedName name="Times">#REF!</definedName>
    <definedName name="Times_1" localSheetId="9">#REF!</definedName>
    <definedName name="Times_1">#REF!</definedName>
    <definedName name="Times_10" localSheetId="9">#REF!</definedName>
    <definedName name="Times_10">#REF!</definedName>
    <definedName name="Times_11" localSheetId="9">#REF!</definedName>
    <definedName name="Times_11">#REF!</definedName>
    <definedName name="Times_12" localSheetId="9">#REF!</definedName>
    <definedName name="Times_12">#REF!</definedName>
    <definedName name="Times_13" localSheetId="9">#REF!</definedName>
    <definedName name="Times_13">#REF!</definedName>
    <definedName name="Times_14" localSheetId="9">#REF!</definedName>
    <definedName name="Times_14">#REF!</definedName>
    <definedName name="Times_15" localSheetId="9">#REF!</definedName>
    <definedName name="Times_15">#REF!</definedName>
    <definedName name="Times_16" localSheetId="9">#REF!</definedName>
    <definedName name="Times_16">#REF!</definedName>
    <definedName name="Times_17" localSheetId="9">#REF!</definedName>
    <definedName name="Times_17">#REF!</definedName>
    <definedName name="Times_18" localSheetId="9">#REF!</definedName>
    <definedName name="Times_18">#REF!</definedName>
    <definedName name="Times_19" localSheetId="9">#REF!</definedName>
    <definedName name="Times_19">#REF!</definedName>
    <definedName name="Times_2" localSheetId="9">#REF!</definedName>
    <definedName name="Times_2">#REF!</definedName>
    <definedName name="Times_20" localSheetId="9">#REF!</definedName>
    <definedName name="Times_20">#REF!</definedName>
    <definedName name="Times_21" localSheetId="9">#REF!</definedName>
    <definedName name="Times_21">#REF!</definedName>
    <definedName name="Times_22" localSheetId="9">#REF!</definedName>
    <definedName name="Times_22">#REF!</definedName>
    <definedName name="Times_49" localSheetId="9">#REF!</definedName>
    <definedName name="Times_49">#REF!</definedName>
    <definedName name="Times_5" localSheetId="9">#REF!</definedName>
    <definedName name="Times_5">#REF!</definedName>
    <definedName name="Times_50" localSheetId="9">#REF!</definedName>
    <definedName name="Times_50">#REF!</definedName>
    <definedName name="Times_51" localSheetId="9">#REF!</definedName>
    <definedName name="Times_51">#REF!</definedName>
    <definedName name="Times_52" localSheetId="9">#REF!</definedName>
    <definedName name="Times_52">#REF!</definedName>
    <definedName name="Times_53" localSheetId="9">#REF!</definedName>
    <definedName name="Times_53">#REF!</definedName>
    <definedName name="Times_54" localSheetId="9">#REF!</definedName>
    <definedName name="Times_54">#REF!</definedName>
    <definedName name="Times_6" localSheetId="9">#REF!</definedName>
    <definedName name="Times_6">#REF!</definedName>
    <definedName name="Times_7" localSheetId="9">#REF!</definedName>
    <definedName name="Times_7">#REF!</definedName>
    <definedName name="Times_8" localSheetId="9">#REF!</definedName>
    <definedName name="Times_8">#REF!</definedName>
    <definedName name="Times_9" localSheetId="9">#REF!</definedName>
    <definedName name="Times_9">#REF!</definedName>
    <definedName name="tyu" localSheetId="9">#REF!</definedName>
    <definedName name="tyu">#REF!</definedName>
    <definedName name="U_Lst" localSheetId="9">#REF!</definedName>
    <definedName name="U_Lst">#REF!</definedName>
    <definedName name="U_Net" localSheetId="9">#REF!</definedName>
    <definedName name="U_Net">#REF!</definedName>
    <definedName name="w" localSheetId="9">#REF!</definedName>
    <definedName name="w">#REF!</definedName>
    <definedName name="we" hidden="1">{#N/A,#N/A,TRUE,"Смета на пасс. обор. №1"}</definedName>
    <definedName name="we_1" hidden="1">{#N/A,#N/A,TRUE,"Смета на пасс. обор. №1"}</definedName>
    <definedName name="wer" localSheetId="9">#REF!</definedName>
    <definedName name="wer" localSheetId="10">#REF!</definedName>
    <definedName name="wer">#REF!</definedName>
    <definedName name="WORK" localSheetId="9">[3]Спецификация!#REF!</definedName>
    <definedName name="WORK">[3]Спецификация!#REF!</definedName>
    <definedName name="wrn.1." localSheetId="10" hidden="1">{#N/A,#N/A,FALSE,"Шаблон_Спец1"}</definedName>
    <definedName name="wrn.1." hidden="1">{#N/A,#N/A,FALSE,"Шаблон_Спец1"}</definedName>
    <definedName name="wrn.sp2344." hidden="1">{#N/A,#N/A,TRUE,"Смета на пасс. обор. №1"}</definedName>
    <definedName name="wrn.sp2344._1" hidden="1">{#N/A,#N/A,TRUE,"Смета на пасс. обор. №1"}</definedName>
    <definedName name="wrn.sp2345" hidden="1">{#N/A,#N/A,TRUE,"Смета на пасс. обор. №1"}</definedName>
    <definedName name="wrn.sp2345_1" hidden="1">{#N/A,#N/A,TRUE,"Смета на пасс. обор. №1"}</definedName>
    <definedName name="ww" localSheetId="9">#REF!</definedName>
    <definedName name="ww">#REF!</definedName>
    <definedName name="yui" localSheetId="9">#REF!</definedName>
    <definedName name="yui" localSheetId="10">#REF!</definedName>
    <definedName name="yui">#REF!</definedName>
    <definedName name="ZAK1" localSheetId="9">#REF!</definedName>
    <definedName name="ZAK1" localSheetId="10">#REF!</definedName>
    <definedName name="ZAK1">#REF!</definedName>
    <definedName name="ZAK2" localSheetId="9">#REF!</definedName>
    <definedName name="ZAK2" localSheetId="10">#REF!</definedName>
    <definedName name="ZAK2">#REF!</definedName>
    <definedName name="zzzz" localSheetId="9">#REF!</definedName>
    <definedName name="zzzz">#REF!</definedName>
    <definedName name="а" hidden="1">{#N/A,#N/A,TRUE,"Смета на пасс. обор. №1"}</definedName>
    <definedName name="а_1" hidden="1">{#N/A,#N/A,TRUE,"Смета на пасс. обор. №1"}</definedName>
    <definedName name="а1" localSheetId="9">#REF!</definedName>
    <definedName name="а1">#REF!</definedName>
    <definedName name="А2" localSheetId="9">#REF!</definedName>
    <definedName name="А2">#REF!</definedName>
    <definedName name="а36" localSheetId="9">#REF!</definedName>
    <definedName name="а36" localSheetId="10">#REF!</definedName>
    <definedName name="а36">#REF!</definedName>
    <definedName name="аа" localSheetId="9">[1]топография!#REF!</definedName>
    <definedName name="аа" localSheetId="10">[1]топография!#REF!</definedName>
    <definedName name="аа">[1]топография!#REF!</definedName>
    <definedName name="ав" localSheetId="9">#REF!</definedName>
    <definedName name="ав">#REF!</definedName>
    <definedName name="авс" localSheetId="9">#REF!</definedName>
    <definedName name="авс">#REF!</definedName>
    <definedName name="Азб" localSheetId="9">#REF!</definedName>
    <definedName name="Азб">#REF!</definedName>
    <definedName name="АКСТ">'[8]Лист опроса'!$B$22</definedName>
    <definedName name="аолрмб">[9]Вспомогательный!$D$77</definedName>
    <definedName name="ап" hidden="1">{#N/A,#N/A,TRUE,"Смета на пасс. обор. №1"}</definedName>
    <definedName name="ап_1" hidden="1">{#N/A,#N/A,TRUE,"Смета на пасс. обор. №1"}</definedName>
    <definedName name="апр" hidden="1">{#N/A,#N/A,TRUE,"Смета на пасс. обор. №1"}</definedName>
    <definedName name="апр_1" hidden="1">{#N/A,#N/A,TRUE,"Смета на пасс. обор. №1"}</definedName>
    <definedName name="астр" localSheetId="9">#REF!</definedName>
    <definedName name="астр">#REF!</definedName>
    <definedName name="Астрахань" localSheetId="9">#REF!</definedName>
    <definedName name="Астрахань">#REF!</definedName>
    <definedName name="Астрахань_1" localSheetId="9">#REF!</definedName>
    <definedName name="Астрахань_1">#REF!</definedName>
    <definedName name="Астрахань_2" localSheetId="9">#REF!</definedName>
    <definedName name="Астрахань_2">#REF!</definedName>
    <definedName name="Астрахань_22" localSheetId="9">#REF!</definedName>
    <definedName name="Астрахань_22">#REF!</definedName>
    <definedName name="Астрахань_49" localSheetId="9">#REF!</definedName>
    <definedName name="Астрахань_49">#REF!</definedName>
    <definedName name="Астрахань_5" localSheetId="9">#REF!</definedName>
    <definedName name="Астрахань_5">#REF!</definedName>
    <definedName name="Астрахань_50" localSheetId="9">#REF!</definedName>
    <definedName name="Астрахань_50">#REF!</definedName>
    <definedName name="Астрахань_51" localSheetId="9">#REF!</definedName>
    <definedName name="Астрахань_51">#REF!</definedName>
    <definedName name="Астрахань_52" localSheetId="9">#REF!</definedName>
    <definedName name="Астрахань_52">#REF!</definedName>
    <definedName name="Астрахань_53" localSheetId="9">#REF!</definedName>
    <definedName name="Астрахань_53">#REF!</definedName>
    <definedName name="Астрахань_54" localSheetId="9">#REF!</definedName>
    <definedName name="Астрахань_54">#REF!</definedName>
    <definedName name="АСУТП2" localSheetId="9">#REF!</definedName>
    <definedName name="АСУТП2">#REF!</definedName>
    <definedName name="АСУТП2_1" localSheetId="9">#REF!</definedName>
    <definedName name="АСУТП2_1">#REF!</definedName>
    <definedName name="АСУТП2_2" localSheetId="9">#REF!</definedName>
    <definedName name="АСУТП2_2">#REF!</definedName>
    <definedName name="АСУТП2_22" localSheetId="9">#REF!</definedName>
    <definedName name="АСУТП2_22">#REF!</definedName>
    <definedName name="АСУТП2_49" localSheetId="9">#REF!</definedName>
    <definedName name="АСУТП2_49">#REF!</definedName>
    <definedName name="АСУТП2_5" localSheetId="9">#REF!</definedName>
    <definedName name="АСУТП2_5">#REF!</definedName>
    <definedName name="АСУТП2_50" localSheetId="9">#REF!</definedName>
    <definedName name="АСУТП2_50">#REF!</definedName>
    <definedName name="АСУТП2_51" localSheetId="9">#REF!</definedName>
    <definedName name="АСУТП2_51">#REF!</definedName>
    <definedName name="АСУТП2_52" localSheetId="9">#REF!</definedName>
    <definedName name="АСУТП2_52">#REF!</definedName>
    <definedName name="АСУТП2_53" localSheetId="9">#REF!</definedName>
    <definedName name="АСУТП2_53">#REF!</definedName>
    <definedName name="АСУТП2_54" localSheetId="9">#REF!</definedName>
    <definedName name="АСУТП2_54">#REF!</definedName>
    <definedName name="АСУТПАстрахань" localSheetId="9">#REF!</definedName>
    <definedName name="АСУТПАстрахань">#REF!</definedName>
    <definedName name="АСУТПАстрахань_1" localSheetId="9">#REF!</definedName>
    <definedName name="АСУТПАстрахань_1">#REF!</definedName>
    <definedName name="АСУТПАстрахань_2" localSheetId="9">#REF!</definedName>
    <definedName name="АСУТПАстрахань_2">#REF!</definedName>
    <definedName name="АСУТПАстрахань_22" localSheetId="9">#REF!</definedName>
    <definedName name="АСУТПАстрахань_22">#REF!</definedName>
    <definedName name="АСУТПАстрахань_49" localSheetId="9">#REF!</definedName>
    <definedName name="АСУТПАстрахань_49">#REF!</definedName>
    <definedName name="АСУТПАстрахань_5" localSheetId="9">#REF!</definedName>
    <definedName name="АСУТПАстрахань_5">#REF!</definedName>
    <definedName name="АСУТПАстрахань_50" localSheetId="9">#REF!</definedName>
    <definedName name="АСУТПАстрахань_50">#REF!</definedName>
    <definedName name="АСУТПАстрахань_51" localSheetId="9">#REF!</definedName>
    <definedName name="АСУТПАстрахань_51">#REF!</definedName>
    <definedName name="АСУТПАстрахань_52" localSheetId="9">#REF!</definedName>
    <definedName name="АСУТПАстрахань_52">#REF!</definedName>
    <definedName name="АСУТПАстрахань_53" localSheetId="9">#REF!</definedName>
    <definedName name="АСУТПАстрахань_53">#REF!</definedName>
    <definedName name="АСУТПАстрахань_54" localSheetId="9">#REF!</definedName>
    <definedName name="АСУТПАстрахань_54">#REF!</definedName>
    <definedName name="АСУТПН.Новгород" localSheetId="9">#REF!</definedName>
    <definedName name="АСУТПН.Новгород">#REF!</definedName>
    <definedName name="АСУТПН.Новгород_1" localSheetId="9">#REF!</definedName>
    <definedName name="АСУТПН.Новгород_1">#REF!</definedName>
    <definedName name="АСУТПН.Новгород_2" localSheetId="9">#REF!</definedName>
    <definedName name="АСУТПН.Новгород_2">#REF!</definedName>
    <definedName name="АСУТПН.Новгород_22" localSheetId="9">#REF!</definedName>
    <definedName name="АСУТПН.Новгород_22">#REF!</definedName>
    <definedName name="АСУТПН.Новгород_49" localSheetId="9">#REF!</definedName>
    <definedName name="АСУТПН.Новгород_49">#REF!</definedName>
    <definedName name="АСУТПН.Новгород_5" localSheetId="9">#REF!</definedName>
    <definedName name="АСУТПН.Новгород_5">#REF!</definedName>
    <definedName name="АСУТПН.Новгород_50" localSheetId="9">#REF!</definedName>
    <definedName name="АСУТПН.Новгород_50">#REF!</definedName>
    <definedName name="АСУТПН.Новгород_51" localSheetId="9">#REF!</definedName>
    <definedName name="АСУТПН.Новгород_51">#REF!</definedName>
    <definedName name="АСУТПН.Новгород_52" localSheetId="9">#REF!</definedName>
    <definedName name="АСУТПН.Новгород_52">#REF!</definedName>
    <definedName name="АСУТПН.Новгород_53" localSheetId="9">#REF!</definedName>
    <definedName name="АСУТПН.Новгород_53">#REF!</definedName>
    <definedName name="АСУТПН.Новгород_54" localSheetId="9">#REF!</definedName>
    <definedName name="АСУТПН.Новгород_54">#REF!</definedName>
    <definedName name="АСУТПСтаврополь" localSheetId="9">#REF!</definedName>
    <definedName name="АСУТПСтаврополь">#REF!</definedName>
    <definedName name="АСУТПСтаврополь_1" localSheetId="9">#REF!</definedName>
    <definedName name="АСУТПСтаврополь_1">#REF!</definedName>
    <definedName name="АСУТПСтаврополь_2" localSheetId="9">#REF!</definedName>
    <definedName name="АСУТПСтаврополь_2">#REF!</definedName>
    <definedName name="АСУТПСтаврополь_22" localSheetId="9">#REF!</definedName>
    <definedName name="АСУТПСтаврополь_22">#REF!</definedName>
    <definedName name="АСУТПСтаврополь_49" localSheetId="9">#REF!</definedName>
    <definedName name="АСУТПСтаврополь_49">#REF!</definedName>
    <definedName name="АСУТПСтаврополь_5" localSheetId="9">#REF!</definedName>
    <definedName name="АСУТПСтаврополь_5">#REF!</definedName>
    <definedName name="АСУТПСтаврополь_50" localSheetId="9">#REF!</definedName>
    <definedName name="АСУТПСтаврополь_50">#REF!</definedName>
    <definedName name="АСУТПСтаврополь_51" localSheetId="9">#REF!</definedName>
    <definedName name="АСУТПСтаврополь_51">#REF!</definedName>
    <definedName name="АСУТПСтаврополь_52" localSheetId="9">#REF!</definedName>
    <definedName name="АСУТПСтаврополь_52">#REF!</definedName>
    <definedName name="АСУТПСтаврополь_53" localSheetId="9">#REF!</definedName>
    <definedName name="АСУТПСтаврополь_53">#REF!</definedName>
    <definedName name="АСУТПСтаврополь_54" localSheetId="9">#REF!</definedName>
    <definedName name="АСУТПСтаврополь_54">#REF!</definedName>
    <definedName name="АФС" localSheetId="9">[1]топография!#REF!</definedName>
    <definedName name="АФС">[1]топография!#REF!</definedName>
    <definedName name="б" hidden="1">{#N/A,#N/A,TRUE,"Смета на пасс. обор. №1"}</definedName>
    <definedName name="б_1" hidden="1">{#N/A,#N/A,TRUE,"Смета на пасс. обор. №1"}</definedName>
    <definedName name="бабабла" hidden="1">{#N/A,#N/A,TRUE,"Смета на пасс. обор. №1"}</definedName>
    <definedName name="бабабла_1" hidden="1">{#N/A,#N/A,TRUE,"Смета на пасс. обор. №1"}</definedName>
    <definedName name="_xlnm.Database">'[10]ПС 110 кВ (доп)'!$B$1:$F$18</definedName>
    <definedName name="Бланк_сметы" localSheetId="9">#REF!</definedName>
    <definedName name="Бланк_сметы" localSheetId="10">#REF!</definedName>
    <definedName name="Бланк_сметы">#REF!</definedName>
    <definedName name="бол" hidden="1">{#N/A,#N/A,TRUE,"Смета на пасс. обор. №1"}</definedName>
    <definedName name="бол_1" hidden="1">{#N/A,#N/A,TRUE,"Смета на пасс. обор. №1"}</definedName>
    <definedName name="БСИР" localSheetId="9">#REF!</definedName>
    <definedName name="БСИР" localSheetId="10">#REF!</definedName>
    <definedName name="БСИР">#REF!</definedName>
    <definedName name="в" hidden="1">{#N/A,#N/A,TRUE,"Смета на пасс. обор. №1"}</definedName>
    <definedName name="в_1" hidden="1">{#N/A,#N/A,TRUE,"Смета на пасс. обор. №1"}</definedName>
    <definedName name="ва" localSheetId="9">#REF!</definedName>
    <definedName name="ва" localSheetId="10">#REF!</definedName>
    <definedName name="ва">#REF!</definedName>
    <definedName name="вап" hidden="1">{#N/A,#N/A,TRUE,"Смета на пасс. обор. №1"}</definedName>
    <definedName name="вап_1" hidden="1">{#N/A,#N/A,TRUE,"Смета на пасс. обор. №1"}</definedName>
    <definedName name="вапапо" hidden="1">{#N/A,#N/A,TRUE,"Смета на пасс. обор. №1"}</definedName>
    <definedName name="вапапо_1" hidden="1">{#N/A,#N/A,TRUE,"Смета на пасс. обор. №1"}</definedName>
    <definedName name="вв" localSheetId="9">[1]топография!#REF!</definedName>
    <definedName name="вв">[1]топография!#REF!</definedName>
    <definedName name="ввв" localSheetId="9">#REF!</definedName>
    <definedName name="ввв">#REF!</definedName>
    <definedName name="ввод" localSheetId="9">#REF!</definedName>
    <definedName name="ввод">#REF!</definedName>
    <definedName name="ввод_1" localSheetId="9">#REF!</definedName>
    <definedName name="ввод_1">#REF!</definedName>
    <definedName name="ввод_49" localSheetId="9">#REF!</definedName>
    <definedName name="ввод_49">#REF!</definedName>
    <definedName name="ввод_50" localSheetId="9">#REF!</definedName>
    <definedName name="ввод_50">#REF!</definedName>
    <definedName name="ввод_51" localSheetId="9">#REF!</definedName>
    <definedName name="ввод_51">#REF!</definedName>
    <definedName name="ввод_52" localSheetId="9">#REF!</definedName>
    <definedName name="ввод_52">#REF!</definedName>
    <definedName name="ввод_53" localSheetId="9">#REF!</definedName>
    <definedName name="ввод_53">#REF!</definedName>
    <definedName name="ввод_54" localSheetId="9">#REF!</definedName>
    <definedName name="ввод_54">#REF!</definedName>
    <definedName name="вика" localSheetId="9">#REF!</definedName>
    <definedName name="вика">#REF!</definedName>
    <definedName name="Внут_Т" localSheetId="9">#REF!</definedName>
    <definedName name="Внут_Т" localSheetId="10">#REF!</definedName>
    <definedName name="Внут_Т">#REF!</definedName>
    <definedName name="вравар" localSheetId="9">#REF!</definedName>
    <definedName name="вравар">#REF!</definedName>
    <definedName name="Времен">[11]Коэфф!$B$2</definedName>
    <definedName name="ВСЕГО" localSheetId="9">#REF!</definedName>
    <definedName name="ВСЕГО" localSheetId="10">#REF!</definedName>
    <definedName name="ВСЕГО">#REF!</definedName>
    <definedName name="Вспом" localSheetId="9">#REF!</definedName>
    <definedName name="Вспом" localSheetId="10">#REF!</definedName>
    <definedName name="Вспом">#REF!</definedName>
    <definedName name="ВЫЕЗД_всего">[12]РасчетКомандир1!$M$1:$M$65536</definedName>
    <definedName name="ВЫЕЗД_всего_1">[12]РасчетКомандир2!$O$1:$O$65536</definedName>
    <definedName name="ВЫЕЗД_период">[12]РасчетКомандир1!$E$1:$E$65536</definedName>
    <definedName name="ВЫЕЗД_период_1">[12]РасчетКомандир2!$E$1:$E$65536</definedName>
    <definedName name="ггггггггггггггггггггггггггггггггггггггггггггггг" localSheetId="9">[1]топография!#REF!</definedName>
    <definedName name="ггггггггггггггггггггггггггггггггггггггггггггггг">[1]топография!#REF!</definedName>
    <definedName name="гелог" localSheetId="9">#REF!</definedName>
    <definedName name="гелог">#REF!</definedName>
    <definedName name="гео" localSheetId="9">#REF!</definedName>
    <definedName name="гео">#REF!</definedName>
    <definedName name="геодез1">[13]геолог!$L$81</definedName>
    <definedName name="геол.1" localSheetId="9">#REF!</definedName>
    <definedName name="геол.1">#REF!</definedName>
    <definedName name="Геол_Лазаревск" localSheetId="9">[1]топография!#REF!</definedName>
    <definedName name="Геол_Лазаревск">[1]топография!#REF!</definedName>
    <definedName name="геол1" localSheetId="9">#REF!</definedName>
    <definedName name="геол1">#REF!</definedName>
    <definedName name="геоф" localSheetId="9">#REF!</definedName>
    <definedName name="геоф">#REF!</definedName>
    <definedName name="Геофиз" localSheetId="9">#REF!</definedName>
    <definedName name="Геофиз">#REF!</definedName>
    <definedName name="геофизика" localSheetId="9">#REF!</definedName>
    <definedName name="геофизика">#REF!</definedName>
    <definedName name="Гидро" localSheetId="9">[1]топография!#REF!</definedName>
    <definedName name="Гидро">[1]топография!#REF!</definedName>
    <definedName name="гидро1" localSheetId="9">#REF!</definedName>
    <definedName name="гидро1">#REF!</definedName>
    <definedName name="гидрол" localSheetId="9">#REF!</definedName>
    <definedName name="гидрол">#REF!</definedName>
    <definedName name="Гидролог" localSheetId="9">#REF!</definedName>
    <definedName name="Гидролог">#REF!</definedName>
    <definedName name="Гидрология_7.03.08" localSheetId="9">[1]топография!#REF!</definedName>
    <definedName name="Гидрология_7.03.08">[1]топография!#REF!</definedName>
    <definedName name="ГИП" localSheetId="9">#REF!</definedName>
    <definedName name="ГИП">#REF!</definedName>
    <definedName name="город" localSheetId="9">#REF!</definedName>
    <definedName name="город">#REF!</definedName>
    <definedName name="город_49" localSheetId="9">#REF!</definedName>
    <definedName name="город_49">#REF!</definedName>
    <definedName name="город_50" localSheetId="9">#REF!</definedName>
    <definedName name="город_50">#REF!</definedName>
    <definedName name="город_51" localSheetId="9">#REF!</definedName>
    <definedName name="город_51">#REF!</definedName>
    <definedName name="город_52" localSheetId="9">#REF!</definedName>
    <definedName name="город_52">#REF!</definedName>
    <definedName name="город_53" localSheetId="9">#REF!</definedName>
    <definedName name="город_53">#REF!</definedName>
    <definedName name="город_54" localSheetId="9">#REF!</definedName>
    <definedName name="город_54">#REF!</definedName>
    <definedName name="ГРП" localSheetId="9">#REF!</definedName>
    <definedName name="ГРП" localSheetId="10">#REF!</definedName>
    <definedName name="ГРП">#REF!</definedName>
    <definedName name="ГРП1" localSheetId="9">#REF!</definedName>
    <definedName name="ГРП1">#REF!</definedName>
    <definedName name="гшшг">NA()</definedName>
    <definedName name="д1" localSheetId="9">#REF!</definedName>
    <definedName name="д1" localSheetId="10">#REF!</definedName>
    <definedName name="д1">#REF!</definedName>
    <definedName name="д10" localSheetId="9">#REF!</definedName>
    <definedName name="д10" localSheetId="10">#REF!</definedName>
    <definedName name="д10">#REF!</definedName>
    <definedName name="д2" localSheetId="9">#REF!</definedName>
    <definedName name="д2" localSheetId="10">#REF!</definedName>
    <definedName name="д2">#REF!</definedName>
    <definedName name="д3" localSheetId="9">#REF!</definedName>
    <definedName name="д3">#REF!</definedName>
    <definedName name="д4" localSheetId="9">#REF!</definedName>
    <definedName name="д4">#REF!</definedName>
    <definedName name="д5" localSheetId="9">#REF!</definedName>
    <definedName name="д5">#REF!</definedName>
    <definedName name="д6" localSheetId="9">#REF!</definedName>
    <definedName name="д6">#REF!</definedName>
    <definedName name="д7" localSheetId="9">#REF!</definedName>
    <definedName name="д7">#REF!</definedName>
    <definedName name="д8" localSheetId="9">#REF!</definedName>
    <definedName name="д8">#REF!</definedName>
    <definedName name="д9" localSheetId="9">#REF!</definedName>
    <definedName name="д9">#REF!</definedName>
    <definedName name="дд" localSheetId="9">[14]Смета!#REF!</definedName>
    <definedName name="дд">[14]Смета!#REF!</definedName>
    <definedName name="ддддд" localSheetId="9">#REF!</definedName>
    <definedName name="ддддд">#REF!</definedName>
    <definedName name="Дельта">[15]DATA!$B$4</definedName>
    <definedName name="Дефлятор" localSheetId="9">#REF!</definedName>
    <definedName name="Дефлятор">#REF!</definedName>
    <definedName name="дж">[9]Вспомогательный!$D$36</definedName>
    <definedName name="дж1">[9]Вспомогательный!$D$38</definedName>
    <definedName name="джэ" hidden="1">{#N/A,#N/A,TRUE,"Смета на пасс. обор. №1"}</definedName>
    <definedName name="джэ_1" hidden="1">{#N/A,#N/A,TRUE,"Смета на пасс. обор. №1"}</definedName>
    <definedName name="дл" localSheetId="9">#REF!</definedName>
    <definedName name="дл">#REF!</definedName>
    <definedName name="дл_1" localSheetId="9">#REF!</definedName>
    <definedName name="дл_1">#REF!</definedName>
    <definedName name="дл_10" localSheetId="9">#REF!</definedName>
    <definedName name="дл_10">#REF!</definedName>
    <definedName name="дл_11" localSheetId="9">#REF!</definedName>
    <definedName name="дл_11">#REF!</definedName>
    <definedName name="дл_12" localSheetId="9">#REF!</definedName>
    <definedName name="дл_12">#REF!</definedName>
    <definedName name="дл_13" localSheetId="9">#REF!</definedName>
    <definedName name="дл_13">#REF!</definedName>
    <definedName name="дл_14" localSheetId="9">#REF!</definedName>
    <definedName name="дл_14">#REF!</definedName>
    <definedName name="дл_15" localSheetId="9">#REF!</definedName>
    <definedName name="дл_15">#REF!</definedName>
    <definedName name="дл_16" localSheetId="9">#REF!</definedName>
    <definedName name="дл_16">#REF!</definedName>
    <definedName name="дл_17" localSheetId="9">#REF!</definedName>
    <definedName name="дл_17">#REF!</definedName>
    <definedName name="дл_18" localSheetId="9">#REF!</definedName>
    <definedName name="дл_18">#REF!</definedName>
    <definedName name="дл_19" localSheetId="9">#REF!</definedName>
    <definedName name="дл_19">#REF!</definedName>
    <definedName name="дл_2" localSheetId="9">#REF!</definedName>
    <definedName name="дл_2">#REF!</definedName>
    <definedName name="дл_20" localSheetId="9">#REF!</definedName>
    <definedName name="дл_20">#REF!</definedName>
    <definedName name="дл_21" localSheetId="9">#REF!</definedName>
    <definedName name="дл_21">#REF!</definedName>
    <definedName name="дл_49" localSheetId="9">#REF!</definedName>
    <definedName name="дл_49">#REF!</definedName>
    <definedName name="дл_50" localSheetId="9">#REF!</definedName>
    <definedName name="дл_50">#REF!</definedName>
    <definedName name="дл_51" localSheetId="9">#REF!</definedName>
    <definedName name="дл_51">#REF!</definedName>
    <definedName name="дл_52" localSheetId="9">#REF!</definedName>
    <definedName name="дл_52">#REF!</definedName>
    <definedName name="дл_53" localSheetId="9">#REF!</definedName>
    <definedName name="дл_53">#REF!</definedName>
    <definedName name="дл_54" localSheetId="9">#REF!</definedName>
    <definedName name="дл_54">#REF!</definedName>
    <definedName name="дл_6" localSheetId="9">#REF!</definedName>
    <definedName name="дл_6">#REF!</definedName>
    <definedName name="дл_7" localSheetId="9">#REF!</definedName>
    <definedName name="дл_7">#REF!</definedName>
    <definedName name="дл_8" localSheetId="9">#REF!</definedName>
    <definedName name="дл_8">#REF!</definedName>
    <definedName name="дл_9" localSheetId="9">#REF!</definedName>
    <definedName name="дл_9">#REF!</definedName>
    <definedName name="Длинна_границы" localSheetId="9">#REF!</definedName>
    <definedName name="Длинна_границы">#REF!</definedName>
    <definedName name="Длинна_трассы" localSheetId="9">#REF!</definedName>
    <definedName name="Длинна_трассы">#REF!</definedName>
    <definedName name="ДЛО" localSheetId="9">#REF!</definedName>
    <definedName name="ДЛО" localSheetId="10">#REF!</definedName>
    <definedName name="ДЛО">#REF!</definedName>
    <definedName name="доп" hidden="1">{#N/A,#N/A,TRUE,"Смета на пасс. обор. №1"}</definedName>
    <definedName name="доп_1" hidden="1">{#N/A,#N/A,TRUE,"Смета на пасс. обор. №1"}</definedName>
    <definedName name="дп" localSheetId="9">#REF!</definedName>
    <definedName name="дп" localSheetId="10">#REF!</definedName>
    <definedName name="дп">#REF!</definedName>
    <definedName name="ДСК" localSheetId="9">[1]топография!#REF!</definedName>
    <definedName name="ДСК">[1]топография!#REF!</definedName>
    <definedName name="дэ" localSheetId="9">#REF!</definedName>
    <definedName name="дэ" localSheetId="10">#REF!</definedName>
    <definedName name="дэ">#REF!</definedName>
    <definedName name="ен" hidden="1">{#N/A,#N/A,TRUE,"Смета на пасс. обор. №1"}</definedName>
    <definedName name="ен_1" hidden="1">{#N/A,#N/A,TRUE,"Смета на пасс. обор. №1"}</definedName>
    <definedName name="жж">[9]Вспомогательный!$D$80</definedName>
    <definedName name="жж_1" hidden="1">{#N/A,#N/A,TRUE,"Смета на пасс. обор. №1"}</definedName>
    <definedName name="жжж" localSheetId="9">#REF!</definedName>
    <definedName name="жжж">#REF!</definedName>
    <definedName name="жл" localSheetId="9">#REF!</definedName>
    <definedName name="жл">#REF!</definedName>
    <definedName name="жпф" localSheetId="9">#REF!</definedName>
    <definedName name="жпф">#REF!</definedName>
    <definedName name="жю" hidden="1">{#N/A,#N/A,TRUE,"Смета на пасс. обор. №1"}</definedName>
    <definedName name="жю_1" hidden="1">{#N/A,#N/A,TRUE,"Смета на пасс. обор. №1"}</definedName>
    <definedName name="Заказчик" localSheetId="9">#REF!</definedName>
    <definedName name="Заказчик">#REF!</definedName>
    <definedName name="Зимнее_удорожание">[11]Коэфф!$B$1</definedName>
    <definedName name="зол" localSheetId="9">#REF!</definedName>
    <definedName name="зол">#REF!</definedName>
    <definedName name="зол_1" localSheetId="9">#REF!</definedName>
    <definedName name="зол_1">#REF!</definedName>
    <definedName name="зол_10" localSheetId="9">#REF!</definedName>
    <definedName name="зол_10">#REF!</definedName>
    <definedName name="зол_11" localSheetId="9">#REF!</definedName>
    <definedName name="зол_11">#REF!</definedName>
    <definedName name="зол_12" localSheetId="9">#REF!</definedName>
    <definedName name="зол_12">#REF!</definedName>
    <definedName name="зол_13" localSheetId="9">#REF!</definedName>
    <definedName name="зол_13">#REF!</definedName>
    <definedName name="зол_14" localSheetId="9">#REF!</definedName>
    <definedName name="зол_14">#REF!</definedName>
    <definedName name="зол_15" localSheetId="9">#REF!</definedName>
    <definedName name="зол_15">#REF!</definedName>
    <definedName name="зол_16" localSheetId="9">#REF!</definedName>
    <definedName name="зол_16">#REF!</definedName>
    <definedName name="зол_17" localSheetId="9">#REF!</definedName>
    <definedName name="зол_17">#REF!</definedName>
    <definedName name="зол_18" localSheetId="9">#REF!</definedName>
    <definedName name="зол_18">#REF!</definedName>
    <definedName name="зол_19" localSheetId="9">#REF!</definedName>
    <definedName name="зол_19">#REF!</definedName>
    <definedName name="зол_2" localSheetId="9">#REF!</definedName>
    <definedName name="зол_2">#REF!</definedName>
    <definedName name="зол_20" localSheetId="9">#REF!</definedName>
    <definedName name="зол_20">#REF!</definedName>
    <definedName name="зол_21" localSheetId="9">#REF!</definedName>
    <definedName name="зол_21">#REF!</definedName>
    <definedName name="зол_49" localSheetId="9">#REF!</definedName>
    <definedName name="зол_49">#REF!</definedName>
    <definedName name="зол_50" localSheetId="9">#REF!</definedName>
    <definedName name="зол_50">#REF!</definedName>
    <definedName name="зол_51" localSheetId="9">#REF!</definedName>
    <definedName name="зол_51">#REF!</definedName>
    <definedName name="зол_52" localSheetId="9">#REF!</definedName>
    <definedName name="зол_52">#REF!</definedName>
    <definedName name="зол_53" localSheetId="9">#REF!</definedName>
    <definedName name="зол_53">#REF!</definedName>
    <definedName name="зол_54" localSheetId="9">#REF!</definedName>
    <definedName name="зол_54">#REF!</definedName>
    <definedName name="зол_6" localSheetId="9">#REF!</definedName>
    <definedName name="зол_6">#REF!</definedName>
    <definedName name="зол_7" localSheetId="9">#REF!</definedName>
    <definedName name="зол_7">#REF!</definedName>
    <definedName name="зол_8" localSheetId="9">#REF!</definedName>
    <definedName name="зол_8">#REF!</definedName>
    <definedName name="зол_9" localSheetId="9">#REF!</definedName>
    <definedName name="зол_9">#REF!</definedName>
    <definedName name="зщ" hidden="1">{#N/A,#N/A,TRUE,"Смета на пасс. обор. №1"}</definedName>
    <definedName name="зщ_1" hidden="1">{#N/A,#N/A,TRUE,"Смета на пасс. обор. №1"}</definedName>
    <definedName name="ии" localSheetId="9">#REF!</definedName>
    <definedName name="ии" localSheetId="10">#REF!</definedName>
    <definedName name="ии">#REF!</definedName>
    <definedName name="ик" localSheetId="9">#REF!</definedName>
    <definedName name="ик">#REF!</definedName>
    <definedName name="инфл" localSheetId="9">#REF!</definedName>
    <definedName name="инфл" localSheetId="10">#REF!</definedName>
    <definedName name="инфл">#REF!</definedName>
    <definedName name="ип" localSheetId="9">#REF!</definedName>
    <definedName name="ип">#REF!</definedName>
    <definedName name="ИПусто" localSheetId="9">#REF!</definedName>
    <definedName name="ИПусто">#REF!</definedName>
    <definedName name="ит" localSheetId="9">#REF!</definedName>
    <definedName name="ит">#REF!</definedName>
    <definedName name="ить" localSheetId="9">#REF!</definedName>
    <definedName name="ить">#REF!</definedName>
    <definedName name="йцйу3йк" localSheetId="9">#REF!</definedName>
    <definedName name="йцйу3йк">#REF!</definedName>
    <definedName name="йцйц">NA()</definedName>
    <definedName name="йцу" localSheetId="9">#REF!</definedName>
    <definedName name="йцу">#REF!</definedName>
    <definedName name="к" localSheetId="9">#REF!</definedName>
    <definedName name="к">#REF!</definedName>
    <definedName name="к_1" hidden="1">{#N/A,#N/A,TRUE,"Смета на пасс. обор. №1"}</definedName>
    <definedName name="к1" localSheetId="9">#REF!</definedName>
    <definedName name="к1" localSheetId="10">#REF!</definedName>
    <definedName name="к1">#REF!</definedName>
    <definedName name="к10" localSheetId="9">#REF!</definedName>
    <definedName name="к10" localSheetId="10">#REF!</definedName>
    <definedName name="к10">#REF!</definedName>
    <definedName name="к101" localSheetId="9">#REF!</definedName>
    <definedName name="к101" localSheetId="10">#REF!</definedName>
    <definedName name="к101">#REF!</definedName>
    <definedName name="К105" localSheetId="9">#REF!</definedName>
    <definedName name="К105">#REF!</definedName>
    <definedName name="к11" localSheetId="9">#REF!</definedName>
    <definedName name="к11">#REF!</definedName>
    <definedName name="к12" localSheetId="9">#REF!</definedName>
    <definedName name="к12">#REF!</definedName>
    <definedName name="к13" localSheetId="9">#REF!</definedName>
    <definedName name="к13">#REF!</definedName>
    <definedName name="к14" localSheetId="9">#REF!</definedName>
    <definedName name="к14">#REF!</definedName>
    <definedName name="к15" localSheetId="9">#REF!</definedName>
    <definedName name="к15">#REF!</definedName>
    <definedName name="к16" localSheetId="9">#REF!</definedName>
    <definedName name="к16">#REF!</definedName>
    <definedName name="к17" localSheetId="9">#REF!</definedName>
    <definedName name="к17">#REF!</definedName>
    <definedName name="к18" localSheetId="9">#REF!</definedName>
    <definedName name="к18">#REF!</definedName>
    <definedName name="к19" localSheetId="9">#REF!</definedName>
    <definedName name="к19">#REF!</definedName>
    <definedName name="к2" localSheetId="9">#REF!</definedName>
    <definedName name="к2">#REF!</definedName>
    <definedName name="к20" localSheetId="9">#REF!</definedName>
    <definedName name="к20">#REF!</definedName>
    <definedName name="к21" localSheetId="9">#REF!</definedName>
    <definedName name="к21">#REF!</definedName>
    <definedName name="к22" localSheetId="9">#REF!</definedName>
    <definedName name="к22">#REF!</definedName>
    <definedName name="к23" localSheetId="9">#REF!</definedName>
    <definedName name="к23">#REF!</definedName>
    <definedName name="к231" localSheetId="9">#REF!</definedName>
    <definedName name="к231">#REF!</definedName>
    <definedName name="к24" localSheetId="9">#REF!</definedName>
    <definedName name="к24">#REF!</definedName>
    <definedName name="к25" localSheetId="9">#REF!</definedName>
    <definedName name="к25">#REF!</definedName>
    <definedName name="к26" localSheetId="9">#REF!</definedName>
    <definedName name="к26">#REF!</definedName>
    <definedName name="к27" localSheetId="9">#REF!</definedName>
    <definedName name="к27">#REF!</definedName>
    <definedName name="к28" localSheetId="9">#REF!</definedName>
    <definedName name="к28">#REF!</definedName>
    <definedName name="к29" localSheetId="9">#REF!</definedName>
    <definedName name="к29">#REF!</definedName>
    <definedName name="к2п" localSheetId="9">#REF!</definedName>
    <definedName name="к2п">#REF!</definedName>
    <definedName name="к3" localSheetId="9">#REF!</definedName>
    <definedName name="к3">#REF!</definedName>
    <definedName name="к30" localSheetId="9">#REF!</definedName>
    <definedName name="к30">#REF!</definedName>
    <definedName name="к3п" localSheetId="9">#REF!</definedName>
    <definedName name="к3п">#REF!</definedName>
    <definedName name="к5" localSheetId="9">#REF!</definedName>
    <definedName name="к5">#REF!</definedName>
    <definedName name="к6" localSheetId="9">#REF!</definedName>
    <definedName name="к6">#REF!</definedName>
    <definedName name="к7" localSheetId="9">#REF!</definedName>
    <definedName name="к7">#REF!</definedName>
    <definedName name="к8" localSheetId="9">#REF!</definedName>
    <definedName name="к8">#REF!</definedName>
    <definedName name="к9" localSheetId="9">#REF!</definedName>
    <definedName name="к9">#REF!</definedName>
    <definedName name="кака" localSheetId="9">#REF!</definedName>
    <definedName name="кака">#REF!</definedName>
    <definedName name="калплан" localSheetId="9">#REF!</definedName>
    <definedName name="калплан">#REF!</definedName>
    <definedName name="Кам_стац" localSheetId="9">#REF!</definedName>
    <definedName name="Кам_стац">#REF!</definedName>
    <definedName name="Камер_эксп_усл" localSheetId="9">#REF!</definedName>
    <definedName name="Камер_эксп_усл">#REF!</definedName>
    <definedName name="КАТ1" localSheetId="9">'[16]Смета-Т'!#REF!</definedName>
    <definedName name="КАТ1">'[16]Смета-Т'!#REF!</definedName>
    <definedName name="Категория_сложности" localSheetId="9">#REF!</definedName>
    <definedName name="Категория_сложности">#REF!</definedName>
    <definedName name="катя" localSheetId="9">#REF!</definedName>
    <definedName name="катя">#REF!</definedName>
    <definedName name="кгкг" localSheetId="9">#REF!</definedName>
    <definedName name="кгкг">#REF!</definedName>
    <definedName name="кеке" localSheetId="9">#REF!</definedName>
    <definedName name="кеке">#REF!</definedName>
    <definedName name="кенроолтьб" localSheetId="9">#REF!</definedName>
    <definedName name="кенроолтьб">#REF!</definedName>
    <definedName name="ккее" localSheetId="9">#REF!</definedName>
    <definedName name="ккее">#REF!</definedName>
    <definedName name="ккк" localSheetId="9">#REF!</definedName>
    <definedName name="ккк">#REF!</definedName>
    <definedName name="ккккк" hidden="1">{#N/A,#N/A,TRUE,"Смета на пасс. обор. №1"}</definedName>
    <definedName name="ккккк_1" hidden="1">{#N/A,#N/A,TRUE,"Смета на пасс. обор. №1"}</definedName>
    <definedName name="книга" localSheetId="9">#REF!</definedName>
    <definedName name="книга">#REF!</definedName>
    <definedName name="Количество_землепользователей" localSheetId="9">#REF!</definedName>
    <definedName name="Количество_землепользователей">#REF!</definedName>
    <definedName name="Количество_контуров" localSheetId="9">#REF!</definedName>
    <definedName name="Количество_контуров">#REF!</definedName>
    <definedName name="Количество_культур" localSheetId="9">#REF!</definedName>
    <definedName name="Количество_культур">#REF!</definedName>
    <definedName name="Количество_планшетов" localSheetId="9">#REF!</definedName>
    <definedName name="Количество_планшетов">#REF!</definedName>
    <definedName name="Количество_предприятий" localSheetId="9">#REF!</definedName>
    <definedName name="Количество_предприятий">#REF!</definedName>
    <definedName name="Количество_согласований" localSheetId="9">#REF!</definedName>
    <definedName name="Количество_согласований">#REF!</definedName>
    <definedName name="ком." hidden="1">{#N/A,#N/A,TRUE,"Смета на пасс. обор. №1"}</definedName>
    <definedName name="ком._1" hidden="1">{#N/A,#N/A,TRUE,"Смета на пасс. обор. №1"}</definedName>
    <definedName name="команд." hidden="1">{#N/A,#N/A,TRUE,"Смета на пасс. обор. №1"}</definedName>
    <definedName name="команд._1" hidden="1">{#N/A,#N/A,TRUE,"Смета на пасс. обор. №1"}</definedName>
    <definedName name="команд.обуч." hidden="1">{#N/A,#N/A,TRUE,"Смета на пасс. обор. №1"}</definedName>
    <definedName name="команд.обуч._1" hidden="1">{#N/A,#N/A,TRUE,"Смета на пасс. обор. №1"}</definedName>
    <definedName name="команд1" localSheetId="9">#REF!</definedName>
    <definedName name="команд1">#REF!</definedName>
    <definedName name="командировки" hidden="1">{#N/A,#N/A,TRUE,"Смета на пасс. обор. №1"}</definedName>
    <definedName name="Командировочные_расходы" localSheetId="9">#REF!</definedName>
    <definedName name="Командировочные_расходы">#REF!</definedName>
    <definedName name="конкурс" localSheetId="9">#REF!</definedName>
    <definedName name="конкурс" localSheetId="10">#REF!</definedName>
    <definedName name="конкурс">#REF!</definedName>
    <definedName name="Конф" localSheetId="9">#REF!</definedName>
    <definedName name="Конф">#REF!</definedName>
    <definedName name="Конф_49" localSheetId="9">#REF!</definedName>
    <definedName name="Конф_49">#REF!</definedName>
    <definedName name="Конф_50" localSheetId="9">#REF!</definedName>
    <definedName name="Конф_50">#REF!</definedName>
    <definedName name="Конф_51" localSheetId="9">#REF!</definedName>
    <definedName name="Конф_51">#REF!</definedName>
    <definedName name="Конф_52" localSheetId="9">#REF!</definedName>
    <definedName name="Конф_52">#REF!</definedName>
    <definedName name="Конф_53" localSheetId="9">#REF!</definedName>
    <definedName name="Конф_53">#REF!</definedName>
    <definedName name="Конф_54" localSheetId="9">#REF!</definedName>
    <definedName name="Конф_54">#REF!</definedName>
    <definedName name="конфл" localSheetId="9">#REF!</definedName>
    <definedName name="конфл">#REF!</definedName>
    <definedName name="конфл_49" localSheetId="9">#REF!</definedName>
    <definedName name="конфл_49">#REF!</definedName>
    <definedName name="конфл_50" localSheetId="9">#REF!</definedName>
    <definedName name="конфл_50">#REF!</definedName>
    <definedName name="конфл_51" localSheetId="9">#REF!</definedName>
    <definedName name="конфл_51">#REF!</definedName>
    <definedName name="конфл_52" localSheetId="9">#REF!</definedName>
    <definedName name="конфл_52">#REF!</definedName>
    <definedName name="конфл_53" localSheetId="9">#REF!</definedName>
    <definedName name="конфл_53">#REF!</definedName>
    <definedName name="конфл_54" localSheetId="9">#REF!</definedName>
    <definedName name="конфл_54">#REF!</definedName>
    <definedName name="конфл2" localSheetId="9">#REF!</definedName>
    <definedName name="конфл2">#REF!</definedName>
    <definedName name="конфл2_49" localSheetId="9">#REF!</definedName>
    <definedName name="конфл2_49">#REF!</definedName>
    <definedName name="конфл2_50" localSheetId="9">#REF!</definedName>
    <definedName name="конфл2_50">#REF!</definedName>
    <definedName name="конфл2_51" localSheetId="9">#REF!</definedName>
    <definedName name="конфл2_51">#REF!</definedName>
    <definedName name="конфл2_52" localSheetId="9">#REF!</definedName>
    <definedName name="конфл2_52">#REF!</definedName>
    <definedName name="конфл2_53" localSheetId="9">#REF!</definedName>
    <definedName name="конфл2_53">#REF!</definedName>
    <definedName name="конфл2_54" localSheetId="9">#REF!</definedName>
    <definedName name="конфл2_54">#REF!</definedName>
    <definedName name="Копия" hidden="1">{#N/A,#N/A,TRUE,"Смета на пасс. обор. №1"}</definedName>
    <definedName name="Копия2509" hidden="1">{#N/A,#N/A,TRUE,"Смета на пасс. обор. №1"}</definedName>
    <definedName name="Корнеева" localSheetId="9">#REF!</definedName>
    <definedName name="Корнеева">#REF!</definedName>
    <definedName name="котофей" hidden="1">{#N/A,#N/A,TRUE,"Смета на пасс. обор. №1"}</definedName>
    <definedName name="котофей_1" hidden="1">{#N/A,#N/A,TRUE,"Смета на пасс. обор. №1"}</definedName>
    <definedName name="Коэф_монт">[11]Коэфф!$B$4</definedName>
    <definedName name="Коэффициент" localSheetId="9">#REF!</definedName>
    <definedName name="Коэффициент">#REF!</definedName>
    <definedName name="кп" localSheetId="9">#REF!</definedName>
    <definedName name="кп" localSheetId="10">#REF!</definedName>
    <definedName name="кп">#REF!</definedName>
    <definedName name="Крек">'[8]Лист опроса'!$B$17</definedName>
    <definedName name="Крп">'[8]Лист опроса'!$B$19</definedName>
    <definedName name="кук" hidden="1">{#N/A,#N/A,TRUE,"Смета на пасс. обор. №1"}</definedName>
    <definedName name="кук_1" hidden="1">{#N/A,#N/A,TRUE,"Смета на пасс. обор. №1"}</definedName>
    <definedName name="куку" localSheetId="9">#REF!</definedName>
    <definedName name="куку">#REF!</definedName>
    <definedName name="Курган" localSheetId="9">#REF!</definedName>
    <definedName name="Курган">#REF!</definedName>
    <definedName name="курорты" localSheetId="9">#REF!</definedName>
    <definedName name="курорты" localSheetId="10">#REF!</definedName>
    <definedName name="курорты">#REF!</definedName>
    <definedName name="Курс">[11]Коэфф!$B$3</definedName>
    <definedName name="Курс_доллара">'[17]Курс доллара'!$A$2</definedName>
    <definedName name="Кэл">'[8]Лист опроса'!$B$20</definedName>
    <definedName name="л" hidden="1">{#N/A,#N/A,TRUE,"Смета на пасс. обор. №1"}</definedName>
    <definedName name="л_1" hidden="1">{#N/A,#N/A,TRUE,"Смета на пасс. обор. №1"}</definedName>
    <definedName name="лаб_иссл" localSheetId="9">#REF!</definedName>
    <definedName name="лаб_иссл" localSheetId="10">#REF!</definedName>
    <definedName name="лаб_иссл">#REF!</definedName>
    <definedName name="Лаб_стац" localSheetId="9">#REF!</definedName>
    <definedName name="Лаб_стац" localSheetId="10">#REF!</definedName>
    <definedName name="Лаб_стац">#REF!</definedName>
    <definedName name="Лаб_эксп_усл" localSheetId="9">#REF!</definedName>
    <definedName name="Лаб_эксп_усл" localSheetId="10">#REF!</definedName>
    <definedName name="Лаб_эксп_усл">#REF!</definedName>
    <definedName name="лдж" hidden="1">{#N/A,#N/A,TRUE,"Смета на пасс. обор. №1"}</definedName>
    <definedName name="лдж_1" hidden="1">{#N/A,#N/A,TRUE,"Смета на пасс. обор. №1"}</definedName>
    <definedName name="лл">[9]Вспомогательный!$D$78</definedName>
    <definedName name="ллдж" localSheetId="9">#REF!</definedName>
    <definedName name="ллдж">#REF!</definedName>
    <definedName name="ло" localSheetId="9">#REF!</definedName>
    <definedName name="ло">#REF!</definedName>
    <definedName name="лол" localSheetId="9">#REF!</definedName>
    <definedName name="лол">#REF!</definedName>
    <definedName name="лор" hidden="1">{#N/A,#N/A,TRUE,"Смета на пасс. обор. №1"}</definedName>
    <definedName name="лор_1" hidden="1">{#N/A,#N/A,TRUE,"Смета на пасс. обор. №1"}</definedName>
    <definedName name="лот" hidden="1">{#N/A,#N/A,TRUE,"Смета на пасс. обор. №1"}</definedName>
    <definedName name="лот_1" hidden="1">{#N/A,#N/A,TRUE,"Смета на пасс. обор. №1"}</definedName>
    <definedName name="Лс" localSheetId="9">#REF!</definedName>
    <definedName name="Лс">#REF!</definedName>
    <definedName name="Махачкала" localSheetId="9">#REF!</definedName>
    <definedName name="Махачкала">#REF!</definedName>
    <definedName name="Махачкала_1" localSheetId="9">#REF!</definedName>
    <definedName name="Махачкала_1">#REF!</definedName>
    <definedName name="Махачкала_2" localSheetId="9">#REF!</definedName>
    <definedName name="Махачкала_2">#REF!</definedName>
    <definedName name="Махачкала_22" localSheetId="9">#REF!</definedName>
    <definedName name="Махачкала_22">#REF!</definedName>
    <definedName name="Махачкала_49" localSheetId="9">#REF!</definedName>
    <definedName name="Махачкала_49">#REF!</definedName>
    <definedName name="Махачкала_5" localSheetId="9">#REF!</definedName>
    <definedName name="Махачкала_5">#REF!</definedName>
    <definedName name="Махачкала_50" localSheetId="9">#REF!</definedName>
    <definedName name="Махачкала_50">#REF!</definedName>
    <definedName name="Махачкала_51" localSheetId="9">#REF!</definedName>
    <definedName name="Махачкала_51">#REF!</definedName>
    <definedName name="Махачкала_52" localSheetId="9">#REF!</definedName>
    <definedName name="Махачкала_52">#REF!</definedName>
    <definedName name="Махачкала_53" localSheetId="9">#REF!</definedName>
    <definedName name="Махачкала_53">#REF!</definedName>
    <definedName name="Махачкала_54" localSheetId="9">#REF!</definedName>
    <definedName name="Махачкала_54">#REF!</definedName>
    <definedName name="Металли_еская_дверца_для_напольного_монтажного_шкафа_VERO__600x600x42U__с_замком_и_клю_ами" localSheetId="9">#REF!</definedName>
    <definedName name="Металли_еская_дверца_для_напольного_монтажного_шкафа_VERO__600x600x42U__с_замком_и_клю_ами">#REF!</definedName>
    <definedName name="мж1">'[18]СметаСводная 1 оч'!$D$6</definedName>
    <definedName name="мир" hidden="1">{#N/A,#N/A,TRUE,"Смета на пасс. обор. №1"}</definedName>
    <definedName name="мир_1" hidden="1">{#N/A,#N/A,TRUE,"Смета на пасс. обор. №1"}</definedName>
    <definedName name="мит" localSheetId="9">#REF!</definedName>
    <definedName name="мит">#REF!</definedName>
    <definedName name="мм" localSheetId="9">#REF!</definedName>
    <definedName name="мм">#REF!</definedName>
    <definedName name="МММММММММ" localSheetId="9">#REF!</definedName>
    <definedName name="МММММММММ">#REF!</definedName>
    <definedName name="Название_проекта" localSheetId="9">#REF!</definedName>
    <definedName name="Название_проекта">#REF!</definedName>
    <definedName name="ндс" localSheetId="9">#REF!</definedName>
    <definedName name="ндс" localSheetId="10">#REF!</definedName>
    <definedName name="ндс">#REF!</definedName>
    <definedName name="неп" localSheetId="9">#REF!</definedName>
    <definedName name="неп">#REF!</definedName>
    <definedName name="неп_1" localSheetId="9">#REF!</definedName>
    <definedName name="неп_1">#REF!</definedName>
    <definedName name="неп_10" localSheetId="9">#REF!</definedName>
    <definedName name="неп_10">#REF!</definedName>
    <definedName name="неп_11" localSheetId="9">#REF!</definedName>
    <definedName name="неп_11">#REF!</definedName>
    <definedName name="неп_12" localSheetId="9">#REF!</definedName>
    <definedName name="неп_12">#REF!</definedName>
    <definedName name="неп_13" localSheetId="9">#REF!</definedName>
    <definedName name="неп_13">#REF!</definedName>
    <definedName name="неп_14" localSheetId="9">#REF!</definedName>
    <definedName name="неп_14">#REF!</definedName>
    <definedName name="неп_15" localSheetId="9">#REF!</definedName>
    <definedName name="неп_15">#REF!</definedName>
    <definedName name="неп_16" localSheetId="9">#REF!</definedName>
    <definedName name="неп_16">#REF!</definedName>
    <definedName name="неп_17" localSheetId="9">#REF!</definedName>
    <definedName name="неп_17">#REF!</definedName>
    <definedName name="неп_18" localSheetId="9">#REF!</definedName>
    <definedName name="неп_18">#REF!</definedName>
    <definedName name="неп_19" localSheetId="9">#REF!</definedName>
    <definedName name="неп_19">#REF!</definedName>
    <definedName name="неп_2" localSheetId="9">#REF!</definedName>
    <definedName name="неп_2">#REF!</definedName>
    <definedName name="неп_20" localSheetId="9">#REF!</definedName>
    <definedName name="неп_20">#REF!</definedName>
    <definedName name="неп_21" localSheetId="9">#REF!</definedName>
    <definedName name="неп_21">#REF!</definedName>
    <definedName name="неп_49" localSheetId="9">#REF!</definedName>
    <definedName name="неп_49">#REF!</definedName>
    <definedName name="неп_50" localSheetId="9">#REF!</definedName>
    <definedName name="неп_50">#REF!</definedName>
    <definedName name="неп_51" localSheetId="9">#REF!</definedName>
    <definedName name="неп_51">#REF!</definedName>
    <definedName name="неп_52" localSheetId="9">#REF!</definedName>
    <definedName name="неп_52">#REF!</definedName>
    <definedName name="неп_53" localSheetId="9">#REF!</definedName>
    <definedName name="неп_53">#REF!</definedName>
    <definedName name="неп_54" localSheetId="9">#REF!</definedName>
    <definedName name="неп_54">#REF!</definedName>
    <definedName name="неп_6" localSheetId="9">#REF!</definedName>
    <definedName name="неп_6">#REF!</definedName>
    <definedName name="неп_7" localSheetId="9">#REF!</definedName>
    <definedName name="неп_7">#REF!</definedName>
    <definedName name="неп_8" localSheetId="9">#REF!</definedName>
    <definedName name="неп_8">#REF!</definedName>
    <definedName name="неп_9" localSheetId="9">#REF!</definedName>
    <definedName name="неп_9">#REF!</definedName>
    <definedName name="Непредв">[11]Коэфф!$B$7</definedName>
    <definedName name="ННОвгород" localSheetId="9">#REF!</definedName>
    <definedName name="ННОвгород">#REF!</definedName>
    <definedName name="ННОвгород_1" localSheetId="9">#REF!</definedName>
    <definedName name="ННОвгород_1">#REF!</definedName>
    <definedName name="ННОвгород_2" localSheetId="9">#REF!</definedName>
    <definedName name="ННОвгород_2">#REF!</definedName>
    <definedName name="ННОвгород_22" localSheetId="9">#REF!</definedName>
    <definedName name="ННОвгород_22">#REF!</definedName>
    <definedName name="ННОвгород_49" localSheetId="9">#REF!</definedName>
    <definedName name="ННОвгород_49">#REF!</definedName>
    <definedName name="ННОвгород_5" localSheetId="9">#REF!</definedName>
    <definedName name="ННОвгород_5">#REF!</definedName>
    <definedName name="ННОвгород_50" localSheetId="9">#REF!</definedName>
    <definedName name="ННОвгород_50">#REF!</definedName>
    <definedName name="ННОвгород_51" localSheetId="9">#REF!</definedName>
    <definedName name="ННОвгород_51">#REF!</definedName>
    <definedName name="ННОвгород_52" localSheetId="9">#REF!</definedName>
    <definedName name="ННОвгород_52">#REF!</definedName>
    <definedName name="ННОвгород_53" localSheetId="9">#REF!</definedName>
    <definedName name="ННОвгород_53">#REF!</definedName>
    <definedName name="ННОвгород_54" localSheetId="9">#REF!</definedName>
    <definedName name="ННОвгород_54">#REF!</definedName>
    <definedName name="Номер_договора" localSheetId="9">#REF!</definedName>
    <definedName name="Номер_договора">#REF!</definedName>
    <definedName name="Нсапк">'[8]Лист опроса'!$B$34</definedName>
    <definedName name="Нсстр">'[8]Лист опроса'!$B$32</definedName>
    <definedName name="о" localSheetId="9">#REF!</definedName>
    <definedName name="о">#REF!</definedName>
    <definedName name="_xlnm.Print_Area" localSheetId="5">'Cводная смета ПИР'!$A$1:$G$26</definedName>
    <definedName name="_xlnm.Print_Area" localSheetId="3">НМЦ!$A$1:$E$20</definedName>
    <definedName name="_xlnm.Print_Area" localSheetId="4">НМЦК!$A$1:$H$55</definedName>
    <definedName name="_xlnm.Print_Area" localSheetId="1">Пояснительная!$A$1:$C$21</definedName>
    <definedName name="_xlnm.Print_Area" localSheetId="2">Протокол!$A$1:$K$29</definedName>
    <definedName name="_xlnm.Print_Area" localSheetId="6">'Экспертиза ПД и ИЗ (справочно)'!$A$1:$H$21</definedName>
    <definedName name="обуч" hidden="1">{#N/A,#N/A,TRUE,"Смета на пасс. обор. №1"}</definedName>
    <definedName name="обуч_1" hidden="1">{#N/A,#N/A,TRUE,"Смета на пасс. обор. №1"}</definedName>
    <definedName name="Объекты" localSheetId="9">#REF!</definedName>
    <definedName name="Объекты">#REF!</definedName>
    <definedName name="объем">#N/A</definedName>
    <definedName name="объем___0" localSheetId="9">#REF!</definedName>
    <definedName name="объем___0">#REF!</definedName>
    <definedName name="объем___0___0" localSheetId="9">#REF!</definedName>
    <definedName name="объем___0___0">#REF!</definedName>
    <definedName name="объем___0___0___0" localSheetId="9">#REF!</definedName>
    <definedName name="объем___0___0___0">#REF!</definedName>
    <definedName name="объем___0___0___0___0" localSheetId="9">#REF!</definedName>
    <definedName name="объем___0___0___0___0">#REF!</definedName>
    <definedName name="объем___0___0___2" localSheetId="9">#REF!</definedName>
    <definedName name="объем___0___0___2">#REF!</definedName>
    <definedName name="объем___0___0___3" localSheetId="9">#REF!</definedName>
    <definedName name="объем___0___0___3">#REF!</definedName>
    <definedName name="объем___0___0___4" localSheetId="9">#REF!</definedName>
    <definedName name="объем___0___0___4">#REF!</definedName>
    <definedName name="объем___0___1" localSheetId="9">#REF!</definedName>
    <definedName name="объем___0___1">#REF!</definedName>
    <definedName name="объем___0___10" localSheetId="9">#REF!</definedName>
    <definedName name="объем___0___10">#REF!</definedName>
    <definedName name="объем___0___12" localSheetId="9">#REF!</definedName>
    <definedName name="объем___0___12">#REF!</definedName>
    <definedName name="объем___0___2" localSheetId="9">#REF!</definedName>
    <definedName name="объем___0___2">#REF!</definedName>
    <definedName name="объем___0___2___0" localSheetId="9">#REF!</definedName>
    <definedName name="объем___0___2___0">#REF!</definedName>
    <definedName name="объем___0___3" localSheetId="9">#REF!</definedName>
    <definedName name="объем___0___3">#REF!</definedName>
    <definedName name="объем___0___4" localSheetId="9">#REF!</definedName>
    <definedName name="объем___0___4">#REF!</definedName>
    <definedName name="объем___0___5" localSheetId="9">#REF!</definedName>
    <definedName name="объем___0___5">#REF!</definedName>
    <definedName name="объем___0___6" localSheetId="9">#REF!</definedName>
    <definedName name="объем___0___6">#REF!</definedName>
    <definedName name="объем___0___8" localSheetId="9">#REF!</definedName>
    <definedName name="объем___0___8">#REF!</definedName>
    <definedName name="объем___1" localSheetId="9">#REF!</definedName>
    <definedName name="объем___1">#REF!</definedName>
    <definedName name="объем___1___0" localSheetId="9">#REF!</definedName>
    <definedName name="объем___1___0">#REF!</definedName>
    <definedName name="объем___10" localSheetId="9">#REF!</definedName>
    <definedName name="объем___10">#REF!</definedName>
    <definedName name="объем___10___0">NA()</definedName>
    <definedName name="объем___10___0___0" localSheetId="9">#REF!</definedName>
    <definedName name="объем___10___0___0">#REF!</definedName>
    <definedName name="объем___10___1" localSheetId="9">#REF!</definedName>
    <definedName name="объем___10___1">#REF!</definedName>
    <definedName name="объем___10___10" localSheetId="9">#REF!</definedName>
    <definedName name="объем___10___10">#REF!</definedName>
    <definedName name="объем___10___12" localSheetId="9">#REF!</definedName>
    <definedName name="объем___10___12">#REF!</definedName>
    <definedName name="объем___10___2">NA()</definedName>
    <definedName name="объем___10___4">NA()</definedName>
    <definedName name="объем___10___6">NA()</definedName>
    <definedName name="объем___10___8">NA()</definedName>
    <definedName name="объем___11" localSheetId="9">#REF!</definedName>
    <definedName name="объем___11">#REF!</definedName>
    <definedName name="объем___11___0">NA()</definedName>
    <definedName name="объем___11___10" localSheetId="9">#REF!</definedName>
    <definedName name="объем___11___10">#REF!</definedName>
    <definedName name="объем___11___2" localSheetId="9">#REF!</definedName>
    <definedName name="объем___11___2">#REF!</definedName>
    <definedName name="объем___11___4" localSheetId="9">#REF!</definedName>
    <definedName name="объем___11___4">#REF!</definedName>
    <definedName name="объем___11___6" localSheetId="9">#REF!</definedName>
    <definedName name="объем___11___6">#REF!</definedName>
    <definedName name="объем___11___8" localSheetId="9">#REF!</definedName>
    <definedName name="объем___11___8">#REF!</definedName>
    <definedName name="объем___12">NA()</definedName>
    <definedName name="объем___2" localSheetId="9">#REF!</definedName>
    <definedName name="объем___2">#REF!</definedName>
    <definedName name="объем___2___0" localSheetId="9">#REF!</definedName>
    <definedName name="объем___2___0">#REF!</definedName>
    <definedName name="объем___2___0___0" localSheetId="9">#REF!</definedName>
    <definedName name="объем___2___0___0">#REF!</definedName>
    <definedName name="объем___2___0___0___0" localSheetId="9">#REF!</definedName>
    <definedName name="объем___2___0___0___0">#REF!</definedName>
    <definedName name="объем___2___1" localSheetId="9">#REF!</definedName>
    <definedName name="объем___2___1">#REF!</definedName>
    <definedName name="объем___2___10" localSheetId="9">#REF!</definedName>
    <definedName name="объем___2___10">#REF!</definedName>
    <definedName name="объем___2___12" localSheetId="9">#REF!</definedName>
    <definedName name="объем___2___12">#REF!</definedName>
    <definedName name="объем___2___2" localSheetId="9">#REF!</definedName>
    <definedName name="объем___2___2">#REF!</definedName>
    <definedName name="объем___2___3" localSheetId="9">#REF!</definedName>
    <definedName name="объем___2___3">#REF!</definedName>
    <definedName name="объем___2___4" localSheetId="9">#REF!</definedName>
    <definedName name="объем___2___4">#REF!</definedName>
    <definedName name="объем___2___6" localSheetId="9">#REF!</definedName>
    <definedName name="объем___2___6">#REF!</definedName>
    <definedName name="объем___2___8" localSheetId="9">#REF!</definedName>
    <definedName name="объем___2___8">#REF!</definedName>
    <definedName name="объем___3" localSheetId="9">#REF!</definedName>
    <definedName name="объем___3">#REF!</definedName>
    <definedName name="объем___3___0" localSheetId="9">#REF!</definedName>
    <definedName name="объем___3___0">#REF!</definedName>
    <definedName name="объем___3___0___0">NA()</definedName>
    <definedName name="объем___3___10" localSheetId="9">#REF!</definedName>
    <definedName name="объем___3___10">#REF!</definedName>
    <definedName name="объем___3___2" localSheetId="9">#REF!</definedName>
    <definedName name="объем___3___2">#REF!</definedName>
    <definedName name="объем___3___3" localSheetId="9">#REF!</definedName>
    <definedName name="объем___3___3">#REF!</definedName>
    <definedName name="объем___3___4" localSheetId="9">#REF!</definedName>
    <definedName name="объем___3___4">#REF!</definedName>
    <definedName name="объем___3___6" localSheetId="9">#REF!</definedName>
    <definedName name="объем___3___6">#REF!</definedName>
    <definedName name="объем___3___8" localSheetId="9">#REF!</definedName>
    <definedName name="объем___3___8">#REF!</definedName>
    <definedName name="объем___4" localSheetId="9">#REF!</definedName>
    <definedName name="объем___4">#REF!</definedName>
    <definedName name="объем___4___0">NA()</definedName>
    <definedName name="объем___4___0___0" localSheetId="9">#REF!</definedName>
    <definedName name="объем___4___0___0">#REF!</definedName>
    <definedName name="объем___4___0___0___0" localSheetId="9">#REF!</definedName>
    <definedName name="объем___4___0___0___0">#REF!</definedName>
    <definedName name="объем___4___10" localSheetId="9">#REF!</definedName>
    <definedName name="объем___4___10">#REF!</definedName>
    <definedName name="объем___4___12" localSheetId="9">#REF!</definedName>
    <definedName name="объем___4___12">#REF!</definedName>
    <definedName name="объем___4___2" localSheetId="9">#REF!</definedName>
    <definedName name="объем___4___2">#REF!</definedName>
    <definedName name="объем___4___3" localSheetId="9">#REF!</definedName>
    <definedName name="объем___4___3">#REF!</definedName>
    <definedName name="объем___4___4" localSheetId="9">#REF!</definedName>
    <definedName name="объем___4___4">#REF!</definedName>
    <definedName name="объем___4___6" localSheetId="9">#REF!</definedName>
    <definedName name="объем___4___6">#REF!</definedName>
    <definedName name="объем___4___8" localSheetId="9">#REF!</definedName>
    <definedName name="объем___4___8">#REF!</definedName>
    <definedName name="объем___5">NA()</definedName>
    <definedName name="объем___5___0" localSheetId="9">#REF!</definedName>
    <definedName name="объем___5___0">#REF!</definedName>
    <definedName name="объем___5___0___0" localSheetId="9">#REF!</definedName>
    <definedName name="объем___5___0___0">#REF!</definedName>
    <definedName name="объем___5___0___0___0" localSheetId="9">#REF!</definedName>
    <definedName name="объем___5___0___0___0">#REF!</definedName>
    <definedName name="объем___5___3">NA()</definedName>
    <definedName name="объем___6">NA()</definedName>
    <definedName name="объем___6___0" localSheetId="9">#REF!</definedName>
    <definedName name="объем___6___0">#REF!</definedName>
    <definedName name="объем___6___0___0" localSheetId="9">#REF!</definedName>
    <definedName name="объем___6___0___0">#REF!</definedName>
    <definedName name="объем___6___0___0___0" localSheetId="9">#REF!</definedName>
    <definedName name="объем___6___0___0___0">#REF!</definedName>
    <definedName name="объем___6___1" localSheetId="9">#REF!</definedName>
    <definedName name="объем___6___1">#REF!</definedName>
    <definedName name="объем___6___10" localSheetId="9">#REF!</definedName>
    <definedName name="объем___6___10">#REF!</definedName>
    <definedName name="объем___6___12" localSheetId="9">#REF!</definedName>
    <definedName name="объем___6___12">#REF!</definedName>
    <definedName name="объем___6___2" localSheetId="9">#REF!</definedName>
    <definedName name="объем___6___2">#REF!</definedName>
    <definedName name="объем___6___4" localSheetId="9">#REF!</definedName>
    <definedName name="объем___6___4">#REF!</definedName>
    <definedName name="объем___6___6" localSheetId="9">#REF!</definedName>
    <definedName name="объем___6___6">#REF!</definedName>
    <definedName name="объем___6___8" localSheetId="9">#REF!</definedName>
    <definedName name="объем___6___8">#REF!</definedName>
    <definedName name="объем___7" localSheetId="9">#REF!</definedName>
    <definedName name="объем___7">#REF!</definedName>
    <definedName name="объем___7___0" localSheetId="9">#REF!</definedName>
    <definedName name="объем___7___0">#REF!</definedName>
    <definedName name="объем___7___10" localSheetId="9">#REF!</definedName>
    <definedName name="объем___7___10">#REF!</definedName>
    <definedName name="объем___7___2" localSheetId="9">#REF!</definedName>
    <definedName name="объем___7___2">#REF!</definedName>
    <definedName name="объем___7___4" localSheetId="9">#REF!</definedName>
    <definedName name="объем___7___4">#REF!</definedName>
    <definedName name="объем___7___6" localSheetId="9">#REF!</definedName>
    <definedName name="объем___7___6">#REF!</definedName>
    <definedName name="объем___7___8" localSheetId="9">#REF!</definedName>
    <definedName name="объем___7___8">#REF!</definedName>
    <definedName name="объем___8" localSheetId="9">#REF!</definedName>
    <definedName name="объем___8">#REF!</definedName>
    <definedName name="объем___8___0" localSheetId="9">#REF!</definedName>
    <definedName name="объем___8___0">#REF!</definedName>
    <definedName name="объем___8___0___0" localSheetId="9">#REF!</definedName>
    <definedName name="объем___8___0___0">#REF!</definedName>
    <definedName name="объем___8___0___0___0" localSheetId="9">#REF!</definedName>
    <definedName name="объем___8___0___0___0">#REF!</definedName>
    <definedName name="объем___8___1" localSheetId="9">#REF!</definedName>
    <definedName name="объем___8___1">#REF!</definedName>
    <definedName name="объем___8___10" localSheetId="9">#REF!</definedName>
    <definedName name="объем___8___10">#REF!</definedName>
    <definedName name="объем___8___12" localSheetId="9">#REF!</definedName>
    <definedName name="объем___8___12">#REF!</definedName>
    <definedName name="объем___8___2" localSheetId="9">#REF!</definedName>
    <definedName name="объем___8___2">#REF!</definedName>
    <definedName name="объем___8___4" localSheetId="9">#REF!</definedName>
    <definedName name="объем___8___4">#REF!</definedName>
    <definedName name="объем___8___6" localSheetId="9">#REF!</definedName>
    <definedName name="объем___8___6">#REF!</definedName>
    <definedName name="объем___8___8" localSheetId="9">#REF!</definedName>
    <definedName name="объем___8___8">#REF!</definedName>
    <definedName name="объем___9" localSheetId="9">#REF!</definedName>
    <definedName name="объем___9">#REF!</definedName>
    <definedName name="объем___9___0" localSheetId="9">#REF!</definedName>
    <definedName name="объем___9___0">#REF!</definedName>
    <definedName name="объем___9___0___0" localSheetId="9">#REF!</definedName>
    <definedName name="объем___9___0___0">#REF!</definedName>
    <definedName name="объем___9___0___0___0" localSheetId="9">#REF!</definedName>
    <definedName name="объем___9___0___0___0">#REF!</definedName>
    <definedName name="объем___9___10" localSheetId="9">#REF!</definedName>
    <definedName name="объем___9___10">#REF!</definedName>
    <definedName name="объем___9___2" localSheetId="9">#REF!</definedName>
    <definedName name="объем___9___2">#REF!</definedName>
    <definedName name="объем___9___4" localSheetId="9">#REF!</definedName>
    <definedName name="объем___9___4">#REF!</definedName>
    <definedName name="объем___9___6" localSheetId="9">#REF!</definedName>
    <definedName name="объем___9___6">#REF!</definedName>
    <definedName name="объем___9___8" localSheetId="9">#REF!</definedName>
    <definedName name="объем___9___8">#REF!</definedName>
    <definedName name="объем1" localSheetId="9">#REF!</definedName>
    <definedName name="объем1">#REF!</definedName>
    <definedName name="ог" hidden="1">{#N/A,#N/A,TRUE,"Смета на пасс. обор. №1"}</definedName>
    <definedName name="ог_1" hidden="1">{#N/A,#N/A,TRUE,"Смета на пасс. обор. №1"}</definedName>
    <definedName name="олд" hidden="1">{#N/A,#N/A,TRUE,"Смета на пасс. обор. №1"}</definedName>
    <definedName name="олд_1" hidden="1">{#N/A,#N/A,TRUE,"Смета на пасс. обор. №1"}</definedName>
    <definedName name="олпрол" localSheetId="9">#REF!</definedName>
    <definedName name="олпрол">#REF!</definedName>
    <definedName name="олролрт" localSheetId="9">#REF!</definedName>
    <definedName name="олролрт">#REF!</definedName>
    <definedName name="ОЛЯ" localSheetId="9">#REF!</definedName>
    <definedName name="ОЛЯ">#REF!</definedName>
    <definedName name="ооо" localSheetId="9">#REF!</definedName>
    <definedName name="ооо">#REF!</definedName>
    <definedName name="ООО_НИИПРИИ___Севзапинжтехнология" localSheetId="9">#REF!</definedName>
    <definedName name="ООО_НИИПРИИ___Севзапинжтехнология" localSheetId="10">#REF!</definedName>
    <definedName name="ООО_НИИПРИИ___Севзапинжтехнология">#REF!</definedName>
    <definedName name="оооо" localSheetId="9">#REF!</definedName>
    <definedName name="оооо">#REF!</definedName>
    <definedName name="орп" hidden="1">{#N/A,#N/A,TRUE,"Смета на пасс. обор. №1"}</definedName>
    <definedName name="орп_1" hidden="1">{#N/A,#N/A,TRUE,"Смета на пасс. обор. №1"}</definedName>
    <definedName name="Осн_Камер" localSheetId="9">#REF!</definedName>
    <definedName name="Осн_Камер" localSheetId="10">#REF!</definedName>
    <definedName name="Осн_Камер">#REF!</definedName>
    <definedName name="от" hidden="1">{#N/A,#N/A,TRUE,"Смета на пасс. обор. №1"}</definedName>
    <definedName name="от_1" hidden="1">{#N/A,#N/A,TRUE,"Смета на пасс. обор. №1"}</definedName>
    <definedName name="Отч_пож">[11]Коэфф!$B$6</definedName>
    <definedName name="Отчет" localSheetId="9">#REF!</definedName>
    <definedName name="Отчет" localSheetId="10">#REF!</definedName>
    <definedName name="Отчет">#REF!</definedName>
    <definedName name="п" localSheetId="9">#REF!</definedName>
    <definedName name="п">#REF!</definedName>
    <definedName name="п1111111" localSheetId="9">#REF!</definedName>
    <definedName name="п1111111" localSheetId="10">#REF!</definedName>
    <definedName name="п1111111">#REF!</definedName>
    <definedName name="п45" localSheetId="9">#REF!</definedName>
    <definedName name="п45">#REF!</definedName>
    <definedName name="ПА3" localSheetId="9">#REF!</definedName>
    <definedName name="ПА3">#REF!</definedName>
    <definedName name="ПА4" localSheetId="9">#REF!</definedName>
    <definedName name="ПА4">#REF!</definedName>
    <definedName name="паша" localSheetId="9">#REF!</definedName>
    <definedName name="паша">#REF!</definedName>
    <definedName name="ПБ" localSheetId="9">#REF!</definedName>
    <definedName name="ПБ">#REF!</definedName>
    <definedName name="ПД" localSheetId="9">#REF!</definedName>
    <definedName name="ПД">#REF!</definedName>
    <definedName name="ПереченьДолжностей">[19]Должности!$A$2:$A$31</definedName>
    <definedName name="ПЗ2" localSheetId="9">#REF!</definedName>
    <definedName name="ПЗ2">#REF!</definedName>
    <definedName name="пионер" localSheetId="9">#REF!</definedName>
    <definedName name="пионер" localSheetId="10">#REF!</definedName>
    <definedName name="пионер">#REF!</definedName>
    <definedName name="ПИСС_стац" localSheetId="9">#REF!</definedName>
    <definedName name="ПИСС_стац" localSheetId="10">#REF!</definedName>
    <definedName name="ПИСС_стац">#REF!</definedName>
    <definedName name="ПИСС_эксп" localSheetId="9">#REF!</definedName>
    <definedName name="ПИСС_эксп">#REF!</definedName>
    <definedName name="Пкр">'[8]Лист опроса'!$B$41</definedName>
    <definedName name="План">'[20]Смета 7'!$F$1</definedName>
    <definedName name="Площадь" localSheetId="9">#REF!</definedName>
    <definedName name="Площадь">#REF!</definedName>
    <definedName name="Площадь_нелинейных_объектов" localSheetId="9">#REF!</definedName>
    <definedName name="Площадь_нелинейных_объектов">#REF!</definedName>
    <definedName name="Площадь_планшетов" localSheetId="9">#REF!</definedName>
    <definedName name="Площадь_планшетов">#REF!</definedName>
    <definedName name="пнр" localSheetId="9">#REF!</definedName>
    <definedName name="пнр">#REF!</definedName>
    <definedName name="Полевые" localSheetId="9">#REF!</definedName>
    <definedName name="Полевые" localSheetId="10">#REF!</definedName>
    <definedName name="Полевые">#REF!</definedName>
    <definedName name="Полно" localSheetId="9">#REF!</definedName>
    <definedName name="Полно">#REF!</definedName>
    <definedName name="попр" localSheetId="9">#REF!</definedName>
    <definedName name="попр">#REF!</definedName>
    <definedName name="Поправочные_коэффициенты_по_письму_Госстроя_от_25.12.90">#N/A</definedName>
    <definedName name="Поправочные_коэффициенты_по_письму_Госстроя_от_25.12.90___0" localSheetId="9">#REF!</definedName>
    <definedName name="Поправочные_коэффициенты_по_письму_Госстроя_от_25.12.90___0">#REF!</definedName>
    <definedName name="Поправочные_коэффициенты_по_письму_Госстроя_от_25.12.90___0___0" localSheetId="9">#REF!</definedName>
    <definedName name="Поправочные_коэффициенты_по_письму_Госстроя_от_25.12.90___0___0">#REF!</definedName>
    <definedName name="Поправочные_коэффициенты_по_письму_Госстроя_от_25.12.90___0___0___0" localSheetId="9">#REF!</definedName>
    <definedName name="Поправочные_коэффициенты_по_письму_Госстроя_от_25.12.90___0___0___0">#REF!</definedName>
    <definedName name="Поправочные_коэффициенты_по_письму_Госстроя_от_25.12.90___0___0___0___0" localSheetId="9">#REF!</definedName>
    <definedName name="Поправочные_коэффициенты_по_письму_Госстроя_от_25.12.90___0___0___0___0">#REF!</definedName>
    <definedName name="Поправочные_коэффициенты_по_письму_Госстроя_от_25.12.90___0___0___2" localSheetId="9">#REF!</definedName>
    <definedName name="Поправочные_коэффициенты_по_письму_Госстроя_от_25.12.90___0___0___2">#REF!</definedName>
    <definedName name="Поправочные_коэффициенты_по_письму_Госстроя_от_25.12.90___0___0___3" localSheetId="9">#REF!</definedName>
    <definedName name="Поправочные_коэффициенты_по_письму_Госстроя_от_25.12.90___0___0___3">#REF!</definedName>
    <definedName name="Поправочные_коэффициенты_по_письму_Госстроя_от_25.12.90___0___0___4" localSheetId="9">#REF!</definedName>
    <definedName name="Поправочные_коэффициенты_по_письму_Госстроя_от_25.12.90___0___0___4">#REF!</definedName>
    <definedName name="Поправочные_коэффициенты_по_письму_Госстроя_от_25.12.90___0___1" localSheetId="9">#REF!</definedName>
    <definedName name="Поправочные_коэффициенты_по_письму_Госстроя_от_25.12.90___0___1">#REF!</definedName>
    <definedName name="Поправочные_коэффициенты_по_письму_Госстроя_от_25.12.90___0___10" localSheetId="9">#REF!</definedName>
    <definedName name="Поправочные_коэффициенты_по_письму_Госстроя_от_25.12.90___0___10">#REF!</definedName>
    <definedName name="Поправочные_коэффициенты_по_письму_Госстроя_от_25.12.90___0___12" localSheetId="9">#REF!</definedName>
    <definedName name="Поправочные_коэффициенты_по_письму_Госстроя_от_25.12.90___0___12">#REF!</definedName>
    <definedName name="Поправочные_коэффициенты_по_письму_Госстроя_от_25.12.90___0___2" localSheetId="9">#REF!</definedName>
    <definedName name="Поправочные_коэффициенты_по_письму_Госстроя_от_25.12.90___0___2">#REF!</definedName>
    <definedName name="Поправочные_коэффициенты_по_письму_Госстроя_от_25.12.90___0___2___0" localSheetId="9">#REF!</definedName>
    <definedName name="Поправочные_коэффициенты_по_письму_Госстроя_от_25.12.90___0___2___0">#REF!</definedName>
    <definedName name="Поправочные_коэффициенты_по_письму_Госстроя_от_25.12.90___0___3" localSheetId="9">#REF!</definedName>
    <definedName name="Поправочные_коэффициенты_по_письму_Госстроя_от_25.12.90___0___3">#REF!</definedName>
    <definedName name="Поправочные_коэффициенты_по_письму_Госстроя_от_25.12.90___0___3___0" localSheetId="9">#REF!</definedName>
    <definedName name="Поправочные_коэффициенты_по_письму_Госстроя_от_25.12.90___0___3___0">#REF!</definedName>
    <definedName name="Поправочные_коэффициенты_по_письму_Госстроя_от_25.12.90___0___4" localSheetId="9">#REF!</definedName>
    <definedName name="Поправочные_коэффициенты_по_письму_Госстроя_от_25.12.90___0___4">#REF!</definedName>
    <definedName name="Поправочные_коэффициенты_по_письму_Госстроя_от_25.12.90___0___5" localSheetId="9">#REF!</definedName>
    <definedName name="Поправочные_коэффициенты_по_письму_Госстроя_от_25.12.90___0___5">#REF!</definedName>
    <definedName name="Поправочные_коэффициенты_по_письму_Госстроя_от_25.12.90___0___6" localSheetId="9">#REF!</definedName>
    <definedName name="Поправочные_коэффициенты_по_письму_Госстроя_от_25.12.90___0___6">#REF!</definedName>
    <definedName name="Поправочные_коэффициенты_по_письму_Госстроя_от_25.12.90___0___8" localSheetId="9">#REF!</definedName>
    <definedName name="Поправочные_коэффициенты_по_письму_Госстроя_от_25.12.90___0___8">#REF!</definedName>
    <definedName name="Поправочные_коэффициенты_по_письму_Госстроя_от_25.12.90___1" localSheetId="9">#REF!</definedName>
    <definedName name="Поправочные_коэффициенты_по_письму_Госстроя_от_25.12.90___1">#REF!</definedName>
    <definedName name="Поправочные_коэффициенты_по_письму_Госстроя_от_25.12.90___1___0" localSheetId="9">#REF!</definedName>
    <definedName name="Поправочные_коэффициенты_по_письму_Госстроя_от_25.12.90___1___0">#REF!</definedName>
    <definedName name="Поправочные_коэффициенты_по_письму_Госстроя_от_25.12.90___1___3" localSheetId="9">#REF!</definedName>
    <definedName name="Поправочные_коэффициенты_по_письму_Госстроя_от_25.12.90___1___3">#REF!</definedName>
    <definedName name="Поправочные_коэффициенты_по_письму_Госстроя_от_25.12.90___10" localSheetId="9">#REF!</definedName>
    <definedName name="Поправочные_коэффициенты_по_письму_Госстроя_от_25.12.90___10">#REF!</definedName>
    <definedName name="Поправочные_коэффициенты_по_письму_Госстроя_от_25.12.90___10___0">NA()</definedName>
    <definedName name="Поправочные_коэффициенты_по_письму_Госстроя_от_25.12.90___10___0___0" localSheetId="9">#REF!</definedName>
    <definedName name="Поправочные_коэффициенты_по_письму_Госстроя_от_25.12.90___10___0___0">#REF!</definedName>
    <definedName name="Поправочные_коэффициенты_по_письму_Госстроя_от_25.12.90___10___1" localSheetId="9">#REF!</definedName>
    <definedName name="Поправочные_коэффициенты_по_письму_Госстроя_от_25.12.90___10___1">#REF!</definedName>
    <definedName name="Поправочные_коэффициенты_по_письму_Госстроя_от_25.12.90___10___10" localSheetId="9">#REF!</definedName>
    <definedName name="Поправочные_коэффициенты_по_письму_Госстроя_от_25.12.90___10___10">#REF!</definedName>
    <definedName name="Поправочные_коэффициенты_по_письму_Госстроя_от_25.12.90___10___12" localSheetId="9">#REF!</definedName>
    <definedName name="Поправочные_коэффициенты_по_письму_Госстроя_от_25.12.90___10___12">#REF!</definedName>
    <definedName name="Поправочные_коэффициенты_по_письму_Госстроя_от_25.12.90___10___2">NA()</definedName>
    <definedName name="Поправочные_коэффициенты_по_письму_Госстроя_от_25.12.90___10___4">NA()</definedName>
    <definedName name="Поправочные_коэффициенты_по_письму_Госстроя_от_25.12.90___10___6">NA()</definedName>
    <definedName name="Поправочные_коэффициенты_по_письму_Госстроя_от_25.12.90___10___8">NA()</definedName>
    <definedName name="Поправочные_коэффициенты_по_письму_Госстроя_от_25.12.90___11" localSheetId="9">#REF!</definedName>
    <definedName name="Поправочные_коэффициенты_по_письму_Госстроя_от_25.12.90___11">#REF!</definedName>
    <definedName name="Поправочные_коэффициенты_по_письму_Госстроя_от_25.12.90___11___0">NA()</definedName>
    <definedName name="Поправочные_коэффициенты_по_письму_Госстроя_от_25.12.90___11___10" localSheetId="9">#REF!</definedName>
    <definedName name="Поправочные_коэффициенты_по_письму_Госстроя_от_25.12.90___11___10">#REF!</definedName>
    <definedName name="Поправочные_коэффициенты_по_письму_Госстроя_от_25.12.90___11___2" localSheetId="9">#REF!</definedName>
    <definedName name="Поправочные_коэффициенты_по_письму_Госстроя_от_25.12.90___11___2">#REF!</definedName>
    <definedName name="Поправочные_коэффициенты_по_письму_Госстроя_от_25.12.90___11___4" localSheetId="9">#REF!</definedName>
    <definedName name="Поправочные_коэффициенты_по_письму_Госстроя_от_25.12.90___11___4">#REF!</definedName>
    <definedName name="Поправочные_коэффициенты_по_письму_Госстроя_от_25.12.90___11___6" localSheetId="9">#REF!</definedName>
    <definedName name="Поправочные_коэффициенты_по_письму_Госстроя_от_25.12.90___11___6">#REF!</definedName>
    <definedName name="Поправочные_коэффициенты_по_письму_Госстроя_от_25.12.90___11___8" localSheetId="9">#REF!</definedName>
    <definedName name="Поправочные_коэффициенты_по_письму_Госстроя_от_25.12.90___11___8">#REF!</definedName>
    <definedName name="Поправочные_коэффициенты_по_письму_Госстроя_от_25.12.90___12">NA()</definedName>
    <definedName name="Поправочные_коэффициенты_по_письму_Госстроя_от_25.12.90___2" localSheetId="9">#REF!</definedName>
    <definedName name="Поправочные_коэффициенты_по_письму_Госстроя_от_25.12.90___2">#REF!</definedName>
    <definedName name="Поправочные_коэффициенты_по_письму_Госстроя_от_25.12.90___2___0" localSheetId="9">#REF!</definedName>
    <definedName name="Поправочные_коэффициенты_по_письму_Госстроя_от_25.12.90___2___0">#REF!</definedName>
    <definedName name="Поправочные_коэффициенты_по_письму_Госстроя_от_25.12.90___2___0___0" localSheetId="9">#REF!</definedName>
    <definedName name="Поправочные_коэффициенты_по_письму_Госстроя_от_25.12.90___2___0___0">#REF!</definedName>
    <definedName name="Поправочные_коэффициенты_по_письму_Госстроя_от_25.12.90___2___0___0___0" localSheetId="9">#REF!</definedName>
    <definedName name="Поправочные_коэффициенты_по_письму_Госстроя_от_25.12.90___2___0___0___0">#REF!</definedName>
    <definedName name="Поправочные_коэффициенты_по_письму_Госстроя_от_25.12.90___2___1" localSheetId="9">#REF!</definedName>
    <definedName name="Поправочные_коэффициенты_по_письму_Госстроя_от_25.12.90___2___1">#REF!</definedName>
    <definedName name="Поправочные_коэффициенты_по_письму_Госстроя_от_25.12.90___2___10" localSheetId="9">#REF!</definedName>
    <definedName name="Поправочные_коэффициенты_по_письму_Госстроя_от_25.12.90___2___10">#REF!</definedName>
    <definedName name="Поправочные_коэффициенты_по_письму_Госстроя_от_25.12.90___2___12" localSheetId="9">#REF!</definedName>
    <definedName name="Поправочные_коэффициенты_по_письму_Госстроя_от_25.12.90___2___12">#REF!</definedName>
    <definedName name="Поправочные_коэффициенты_по_письму_Госстроя_от_25.12.90___2___2" localSheetId="9">#REF!</definedName>
    <definedName name="Поправочные_коэффициенты_по_письму_Госстроя_от_25.12.90___2___2">#REF!</definedName>
    <definedName name="Поправочные_коэффициенты_по_письму_Госстроя_от_25.12.90___2___3" localSheetId="9">#REF!</definedName>
    <definedName name="Поправочные_коэффициенты_по_письму_Госстроя_от_25.12.90___2___3">#REF!</definedName>
    <definedName name="Поправочные_коэффициенты_по_письму_Госстроя_от_25.12.90___2___4" localSheetId="9">#REF!</definedName>
    <definedName name="Поправочные_коэффициенты_по_письму_Госстроя_от_25.12.90___2___4">#REF!</definedName>
    <definedName name="Поправочные_коэффициенты_по_письму_Госстроя_от_25.12.90___2___6" localSheetId="9">#REF!</definedName>
    <definedName name="Поправочные_коэффициенты_по_письму_Госстроя_от_25.12.90___2___6">#REF!</definedName>
    <definedName name="Поправочные_коэффициенты_по_письму_Госстроя_от_25.12.90___2___8" localSheetId="9">#REF!</definedName>
    <definedName name="Поправочные_коэффициенты_по_письму_Госстроя_от_25.12.90___2___8">#REF!</definedName>
    <definedName name="Поправочные_коэффициенты_по_письму_Госстроя_от_25.12.90___3" localSheetId="9">#REF!</definedName>
    <definedName name="Поправочные_коэффициенты_по_письму_Госстроя_от_25.12.90___3">#REF!</definedName>
    <definedName name="Поправочные_коэффициенты_по_письму_Госстроя_от_25.12.90___3___0" localSheetId="9">#REF!</definedName>
    <definedName name="Поправочные_коэффициенты_по_письму_Госстроя_от_25.12.90___3___0">#REF!</definedName>
    <definedName name="Поправочные_коэффициенты_по_письму_Госстроя_от_25.12.90___3___0___0">NA()</definedName>
    <definedName name="Поправочные_коэффициенты_по_письму_Госстроя_от_25.12.90___3___0___2" localSheetId="9">#REF!</definedName>
    <definedName name="Поправочные_коэффициенты_по_письму_Госстроя_от_25.12.90___3___0___2">#REF!</definedName>
    <definedName name="Поправочные_коэффициенты_по_письму_Госстроя_от_25.12.90___3___0___3">NA()</definedName>
    <definedName name="Поправочные_коэффициенты_по_письму_Госстроя_от_25.12.90___3___10" localSheetId="9">#REF!</definedName>
    <definedName name="Поправочные_коэффициенты_по_письму_Госстроя_от_25.12.90___3___10">#REF!</definedName>
    <definedName name="Поправочные_коэффициенты_по_письму_Госстроя_от_25.12.90___3___2" localSheetId="9">#REF!</definedName>
    <definedName name="Поправочные_коэффициенты_по_письму_Госстроя_от_25.12.90___3___2">#REF!</definedName>
    <definedName name="Поправочные_коэффициенты_по_письму_Госстроя_от_25.12.90___3___3" localSheetId="9">#REF!</definedName>
    <definedName name="Поправочные_коэффициенты_по_письму_Госстроя_от_25.12.90___3___3">#REF!</definedName>
    <definedName name="Поправочные_коэффициенты_по_письму_Госстроя_от_25.12.90___3___4" localSheetId="9">#REF!</definedName>
    <definedName name="Поправочные_коэффициенты_по_письму_Госстроя_от_25.12.90___3___4">#REF!</definedName>
    <definedName name="Поправочные_коэффициенты_по_письму_Госстроя_от_25.12.90___3___6" localSheetId="9">#REF!</definedName>
    <definedName name="Поправочные_коэффициенты_по_письму_Госстроя_от_25.12.90___3___6">#REF!</definedName>
    <definedName name="Поправочные_коэффициенты_по_письму_Госстроя_от_25.12.90___3___8" localSheetId="9">#REF!</definedName>
    <definedName name="Поправочные_коэффициенты_по_письму_Госстроя_от_25.12.90___3___8">#REF!</definedName>
    <definedName name="Поправочные_коэффициенты_по_письму_Госстроя_от_25.12.90___4" localSheetId="9">#REF!</definedName>
    <definedName name="Поправочные_коэффициенты_по_письму_Госстроя_от_25.12.90___4">#REF!</definedName>
    <definedName name="Поправочные_коэффициенты_по_письму_Госстроя_от_25.12.90___4___0">NA()</definedName>
    <definedName name="Поправочные_коэффициенты_по_письму_Госстроя_от_25.12.90___4___0___0" localSheetId="9">#REF!</definedName>
    <definedName name="Поправочные_коэффициенты_по_письму_Госстроя_от_25.12.90___4___0___0">#REF!</definedName>
    <definedName name="Поправочные_коэффициенты_по_письму_Госстроя_от_25.12.90___4___0___0___0" localSheetId="9">#REF!</definedName>
    <definedName name="Поправочные_коэффициенты_по_письму_Госстроя_от_25.12.90___4___0___0___0">#REF!</definedName>
    <definedName name="Поправочные_коэффициенты_по_письму_Госстроя_от_25.12.90___4___0___2" localSheetId="9">#REF!</definedName>
    <definedName name="Поправочные_коэффициенты_по_письму_Госстроя_от_25.12.90___4___0___2">#REF!</definedName>
    <definedName name="Поправочные_коэффициенты_по_письму_Госстроя_от_25.12.90___4___0___4" localSheetId="9">#REF!</definedName>
    <definedName name="Поправочные_коэффициенты_по_письму_Госстроя_от_25.12.90___4___0___4">#REF!</definedName>
    <definedName name="Поправочные_коэффициенты_по_письму_Госстроя_от_25.12.90___4___10" localSheetId="9">#REF!</definedName>
    <definedName name="Поправочные_коэффициенты_по_письму_Госстроя_от_25.12.90___4___10">#REF!</definedName>
    <definedName name="Поправочные_коэффициенты_по_письму_Госстроя_от_25.12.90___4___12" localSheetId="9">#REF!</definedName>
    <definedName name="Поправочные_коэффициенты_по_письму_Госстроя_от_25.12.90___4___12">#REF!</definedName>
    <definedName name="Поправочные_коэффициенты_по_письму_Госстроя_от_25.12.90___4___2" localSheetId="9">#REF!</definedName>
    <definedName name="Поправочные_коэффициенты_по_письму_Госстроя_от_25.12.90___4___2">#REF!</definedName>
    <definedName name="Поправочные_коэффициенты_по_письму_Госстроя_от_25.12.90___4___3" localSheetId="9">#REF!</definedName>
    <definedName name="Поправочные_коэффициенты_по_письму_Госстроя_от_25.12.90___4___3">#REF!</definedName>
    <definedName name="Поправочные_коэффициенты_по_письму_Госстроя_от_25.12.90___4___3___0" localSheetId="9">#REF!</definedName>
    <definedName name="Поправочные_коэффициенты_по_письму_Госстроя_от_25.12.90___4___3___0">#REF!</definedName>
    <definedName name="Поправочные_коэффициенты_по_письму_Госстроя_от_25.12.90___4___4" localSheetId="9">#REF!</definedName>
    <definedName name="Поправочные_коэффициенты_по_письму_Госстроя_от_25.12.90___4___4">#REF!</definedName>
    <definedName name="Поправочные_коэффициенты_по_письму_Госстроя_от_25.12.90___4___6" localSheetId="9">#REF!</definedName>
    <definedName name="Поправочные_коэффициенты_по_письму_Госстроя_от_25.12.90___4___6">#REF!</definedName>
    <definedName name="Поправочные_коэффициенты_по_письму_Госстроя_от_25.12.90___4___8" localSheetId="9">#REF!</definedName>
    <definedName name="Поправочные_коэффициенты_по_письму_Госстроя_от_25.12.90___4___8">#REF!</definedName>
    <definedName name="Поправочные_коэффициенты_по_письму_Госстроя_от_25.12.90___5">NA()</definedName>
    <definedName name="Поправочные_коэффициенты_по_письму_Госстроя_от_25.12.90___5___0" localSheetId="9">#REF!</definedName>
    <definedName name="Поправочные_коэффициенты_по_письму_Госстроя_от_25.12.90___5___0">#REF!</definedName>
    <definedName name="Поправочные_коэффициенты_по_письму_Госстроя_от_25.12.90___5___0___0" localSheetId="9">#REF!</definedName>
    <definedName name="Поправочные_коэффициенты_по_письму_Госстроя_от_25.12.90___5___0___0">#REF!</definedName>
    <definedName name="Поправочные_коэффициенты_по_письму_Госстроя_от_25.12.90___5___0___0___0" localSheetId="9">#REF!</definedName>
    <definedName name="Поправочные_коэффициенты_по_письму_Госстроя_от_25.12.90___5___0___0___0">#REF!</definedName>
    <definedName name="Поправочные_коэффициенты_по_письму_Госстроя_от_25.12.90___5___3">NA()</definedName>
    <definedName name="Поправочные_коэффициенты_по_письму_Госстроя_от_25.12.90___6">NA()</definedName>
    <definedName name="Поправочные_коэффициенты_по_письму_Госстроя_от_25.12.90___6___0" localSheetId="9">#REF!</definedName>
    <definedName name="Поправочные_коэффициенты_по_письму_Госстроя_от_25.12.90___6___0">#REF!</definedName>
    <definedName name="Поправочные_коэффициенты_по_письму_Госстроя_от_25.12.90___6___0___0" localSheetId="9">#REF!</definedName>
    <definedName name="Поправочные_коэффициенты_по_письму_Госстроя_от_25.12.90___6___0___0">#REF!</definedName>
    <definedName name="Поправочные_коэффициенты_по_письму_Госстроя_от_25.12.90___6___0___0___0" localSheetId="9">#REF!</definedName>
    <definedName name="Поправочные_коэффициенты_по_письму_Госстроя_от_25.12.90___6___0___0___0">#REF!</definedName>
    <definedName name="Поправочные_коэффициенты_по_письму_Госстроя_от_25.12.90___6___1" localSheetId="9">#REF!</definedName>
    <definedName name="Поправочные_коэффициенты_по_письму_Госстроя_от_25.12.90___6___1">#REF!</definedName>
    <definedName name="Поправочные_коэффициенты_по_письму_Госстроя_от_25.12.90___6___10" localSheetId="9">#REF!</definedName>
    <definedName name="Поправочные_коэффициенты_по_письму_Госстроя_от_25.12.90___6___10">#REF!</definedName>
    <definedName name="Поправочные_коэффициенты_по_письму_Госстроя_от_25.12.90___6___12" localSheetId="9">#REF!</definedName>
    <definedName name="Поправочные_коэффициенты_по_письму_Госстроя_от_25.12.90___6___12">#REF!</definedName>
    <definedName name="Поправочные_коэффициенты_по_письму_Госстроя_от_25.12.90___6___2" localSheetId="9">#REF!</definedName>
    <definedName name="Поправочные_коэффициенты_по_письму_Госстроя_от_25.12.90___6___2">#REF!</definedName>
    <definedName name="Поправочные_коэффициенты_по_письму_Госстроя_от_25.12.90___6___4" localSheetId="9">#REF!</definedName>
    <definedName name="Поправочные_коэффициенты_по_письму_Госстроя_от_25.12.90___6___4">#REF!</definedName>
    <definedName name="Поправочные_коэффициенты_по_письму_Госстроя_от_25.12.90___6___6" localSheetId="9">#REF!</definedName>
    <definedName name="Поправочные_коэффициенты_по_письму_Госстроя_от_25.12.90___6___6">#REF!</definedName>
    <definedName name="Поправочные_коэффициенты_по_письму_Госстроя_от_25.12.90___6___8" localSheetId="9">#REF!</definedName>
    <definedName name="Поправочные_коэффициенты_по_письму_Госстроя_от_25.12.90___6___8">#REF!</definedName>
    <definedName name="Поправочные_коэффициенты_по_письму_Госстроя_от_25.12.90___7" localSheetId="9">#REF!</definedName>
    <definedName name="Поправочные_коэффициенты_по_письму_Госстроя_от_25.12.90___7">#REF!</definedName>
    <definedName name="Поправочные_коэффициенты_по_письму_Госстроя_от_25.12.90___7___0" localSheetId="9">#REF!</definedName>
    <definedName name="Поправочные_коэффициенты_по_письму_Госстроя_от_25.12.90___7___0">#REF!</definedName>
    <definedName name="Поправочные_коэффициенты_по_письму_Госстроя_от_25.12.90___7___10" localSheetId="9">#REF!</definedName>
    <definedName name="Поправочные_коэффициенты_по_письму_Госстроя_от_25.12.90___7___10">#REF!</definedName>
    <definedName name="Поправочные_коэффициенты_по_письму_Госстроя_от_25.12.90___7___2" localSheetId="9">#REF!</definedName>
    <definedName name="Поправочные_коэффициенты_по_письму_Госстроя_от_25.12.90___7___2">#REF!</definedName>
    <definedName name="Поправочные_коэффициенты_по_письму_Госстроя_от_25.12.90___7___4" localSheetId="9">#REF!</definedName>
    <definedName name="Поправочные_коэффициенты_по_письму_Госстроя_от_25.12.90___7___4">#REF!</definedName>
    <definedName name="Поправочные_коэффициенты_по_письму_Госстроя_от_25.12.90___7___6" localSheetId="9">#REF!</definedName>
    <definedName name="Поправочные_коэффициенты_по_письму_Госстроя_от_25.12.90___7___6">#REF!</definedName>
    <definedName name="Поправочные_коэффициенты_по_письму_Госстроя_от_25.12.90___7___8" localSheetId="9">#REF!</definedName>
    <definedName name="Поправочные_коэффициенты_по_письму_Госстроя_от_25.12.90___7___8">#REF!</definedName>
    <definedName name="Поправочные_коэффициенты_по_письму_Госстроя_от_25.12.90___8" localSheetId="9">#REF!</definedName>
    <definedName name="Поправочные_коэффициенты_по_письму_Госстроя_от_25.12.90___8">#REF!</definedName>
    <definedName name="Поправочные_коэффициенты_по_письму_Госстроя_от_25.12.90___8___0" localSheetId="9">#REF!</definedName>
    <definedName name="Поправочные_коэффициенты_по_письму_Госстроя_от_25.12.90___8___0">#REF!</definedName>
    <definedName name="Поправочные_коэффициенты_по_письму_Госстроя_от_25.12.90___8___0___0" localSheetId="9">#REF!</definedName>
    <definedName name="Поправочные_коэффициенты_по_письму_Госстроя_от_25.12.90___8___0___0">#REF!</definedName>
    <definedName name="Поправочные_коэффициенты_по_письму_Госстроя_от_25.12.90___8___0___0___0" localSheetId="9">#REF!</definedName>
    <definedName name="Поправочные_коэффициенты_по_письму_Госстроя_от_25.12.90___8___0___0___0">#REF!</definedName>
    <definedName name="Поправочные_коэффициенты_по_письму_Госстроя_от_25.12.90___8___1" localSheetId="9">#REF!</definedName>
    <definedName name="Поправочные_коэффициенты_по_письму_Госстроя_от_25.12.90___8___1">#REF!</definedName>
    <definedName name="Поправочные_коэффициенты_по_письму_Госстроя_от_25.12.90___8___10" localSheetId="9">#REF!</definedName>
    <definedName name="Поправочные_коэффициенты_по_письму_Госстроя_от_25.12.90___8___10">#REF!</definedName>
    <definedName name="Поправочные_коэффициенты_по_письму_Госстроя_от_25.12.90___8___12" localSheetId="9">#REF!</definedName>
    <definedName name="Поправочные_коэффициенты_по_письму_Госстроя_от_25.12.90___8___12">#REF!</definedName>
    <definedName name="Поправочные_коэффициенты_по_письму_Госстроя_от_25.12.90___8___2" localSheetId="9">#REF!</definedName>
    <definedName name="Поправочные_коэффициенты_по_письму_Госстроя_от_25.12.90___8___2">#REF!</definedName>
    <definedName name="Поправочные_коэффициенты_по_письму_Госстроя_от_25.12.90___8___4" localSheetId="9">#REF!</definedName>
    <definedName name="Поправочные_коэффициенты_по_письму_Госстроя_от_25.12.90___8___4">#REF!</definedName>
    <definedName name="Поправочные_коэффициенты_по_письму_Госстроя_от_25.12.90___8___6" localSheetId="9">#REF!</definedName>
    <definedName name="Поправочные_коэффициенты_по_письму_Госстроя_от_25.12.90___8___6">#REF!</definedName>
    <definedName name="Поправочные_коэффициенты_по_письму_Госстроя_от_25.12.90___8___8" localSheetId="9">#REF!</definedName>
    <definedName name="Поправочные_коэффициенты_по_письму_Госстроя_от_25.12.90___8___8">#REF!</definedName>
    <definedName name="Поправочные_коэффициенты_по_письму_Госстроя_от_25.12.90___9" localSheetId="9">#REF!</definedName>
    <definedName name="Поправочные_коэффициенты_по_письму_Госстроя_от_25.12.90___9">#REF!</definedName>
    <definedName name="Поправочные_коэффициенты_по_письму_Госстроя_от_25.12.90___9___0" localSheetId="9">#REF!</definedName>
    <definedName name="Поправочные_коэффициенты_по_письму_Госстроя_от_25.12.90___9___0">#REF!</definedName>
    <definedName name="Поправочные_коэффициенты_по_письму_Госстроя_от_25.12.90___9___0___0" localSheetId="9">#REF!</definedName>
    <definedName name="Поправочные_коэффициенты_по_письму_Госстроя_от_25.12.90___9___0___0">#REF!</definedName>
    <definedName name="Поправочные_коэффициенты_по_письму_Госстроя_от_25.12.90___9___0___0___0" localSheetId="9">#REF!</definedName>
    <definedName name="Поправочные_коэффициенты_по_письму_Госстроя_от_25.12.90___9___0___0___0">#REF!</definedName>
    <definedName name="Поправочные_коэффициенты_по_письму_Госстроя_от_25.12.90___9___10" localSheetId="9">#REF!</definedName>
    <definedName name="Поправочные_коэффициенты_по_письму_Госстроя_от_25.12.90___9___10">#REF!</definedName>
    <definedName name="Поправочные_коэффициенты_по_письму_Госстроя_от_25.12.90___9___2" localSheetId="9">#REF!</definedName>
    <definedName name="Поправочные_коэффициенты_по_письму_Госстроя_от_25.12.90___9___2">#REF!</definedName>
    <definedName name="Поправочные_коэффициенты_по_письму_Госстроя_от_25.12.90___9___4" localSheetId="9">#REF!</definedName>
    <definedName name="Поправочные_коэффициенты_по_письму_Госстроя_от_25.12.90___9___4">#REF!</definedName>
    <definedName name="Поправочные_коэффициенты_по_письму_Госстроя_от_25.12.90___9___6" localSheetId="9">#REF!</definedName>
    <definedName name="Поправочные_коэффициенты_по_письму_Госстроя_от_25.12.90___9___6">#REF!</definedName>
    <definedName name="Поправочные_коэффициенты_по_письму_Госстроя_от_25.12.90___9___8" localSheetId="9">#REF!</definedName>
    <definedName name="Поправочные_коэффициенты_по_письму_Госстроя_от_25.12.90___9___8">#REF!</definedName>
    <definedName name="пор" hidden="1">{#N/A,#N/A,TRUE,"Смета на пасс. обор. №1"}</definedName>
    <definedName name="пор_1" hidden="1">{#N/A,#N/A,TRUE,"Смета на пасс. обор. №1"}</definedName>
    <definedName name="пояснит." localSheetId="9">#REF!</definedName>
    <definedName name="пояснит.">#REF!</definedName>
    <definedName name="ппп" localSheetId="9">#REF!</definedName>
    <definedName name="ппп">#REF!</definedName>
    <definedName name="пппп" localSheetId="9">#REF!</definedName>
    <definedName name="пппп" localSheetId="10">#REF!</definedName>
    <definedName name="пппп">#REF!</definedName>
    <definedName name="пр" localSheetId="9">[1]топография!#REF!</definedName>
    <definedName name="пр" localSheetId="10">[1]топография!#REF!</definedName>
    <definedName name="пр">[1]топография!#REF!</definedName>
    <definedName name="про" hidden="1">{#N/A,#N/A,TRUE,"Смета на пасс. обор. №1"}</definedName>
    <definedName name="про_1" hidden="1">{#N/A,#N/A,TRUE,"Смета на пасс. обор. №1"}</definedName>
    <definedName name="пробная" localSheetId="9">#REF!</definedName>
    <definedName name="пробная" localSheetId="10">#REF!</definedName>
    <definedName name="пробная">#REF!</definedName>
    <definedName name="Проектно_сметная_документация_по_объекту__Реконструкция_автодороги_М_20__Санкт_Петербург_Киев___Пулковское_Киевское_шоссе__на_участке_от_дороги_на_г.Пушкин_до_пос._Дони_в_административных_границах_Санкт_Петербурга" localSheetId="9">#REF!</definedName>
    <definedName name="Проектно_сметная_документация_по_объекту__Реконструкция_автодороги_М_20__Санкт_Петербург_Киев___Пулковское_Киевское_шоссе__на_участке_от_дороги_на_г.Пушкин_до_пос._Дони_в_административных_границах_Санкт_Петербурга" localSheetId="10">#REF!</definedName>
    <definedName name="Проектно_сметная_документация_по_объекту__Реконструкция_автодороги_М_20__Санкт_Петербург_Киев___Пулковское_Киевское_шоссе__на_участке_от_дороги_на_г.Пушкин_до_пос._Дони_в_административных_границах_Санкт_Петербурга">#REF!</definedName>
    <definedName name="Проектные2" localSheetId="9">#REF!</definedName>
    <definedName name="Проектные2">#REF!</definedName>
    <definedName name="прол" hidden="1">{#N/A,#N/A,TRUE,"Смета на пасс. обор. №1"}</definedName>
    <definedName name="пролдж" hidden="1">{#N/A,#N/A,TRUE,"Смета на пасс. обор. №1"}</definedName>
    <definedName name="пролдж_1" hidden="1">{#N/A,#N/A,TRUE,"Смета на пасс. обор. №1"}</definedName>
    <definedName name="промбез" localSheetId="9">[1]топография!#REF!</definedName>
    <definedName name="промбез">[1]топография!#REF!</definedName>
    <definedName name="Промбезоп" localSheetId="9">#REF!</definedName>
    <definedName name="Промбезоп">#REF!</definedName>
    <definedName name="Прот">'[8]Лист опроса'!$B$6</definedName>
    <definedName name="пуск" localSheetId="9">#REF!</definedName>
    <definedName name="пуск">#REF!</definedName>
    <definedName name="р" localSheetId="9">#REF!</definedName>
    <definedName name="р">#REF!</definedName>
    <definedName name="Расчёт1">'[21]Смета 7'!$F$1</definedName>
    <definedName name="ргл" localSheetId="9">#REF!</definedName>
    <definedName name="ргл">#REF!</definedName>
    <definedName name="РД" localSheetId="9">#REF!</definedName>
    <definedName name="РД">#REF!</definedName>
    <definedName name="рек" localSheetId="9">#REF!</definedName>
    <definedName name="рек" localSheetId="10">#REF!</definedName>
    <definedName name="рек">#REF!</definedName>
    <definedName name="рига">'[22]СметаСводная снег'!$E$7</definedName>
    <definedName name="рл" localSheetId="9">[1]топография!#REF!</definedName>
    <definedName name="рл">[1]топография!#REF!</definedName>
    <definedName name="рол" hidden="1">{#N/A,#N/A,TRUE,"Смета на пасс. обор. №1"}</definedName>
    <definedName name="рол_1" hidden="1">{#N/A,#N/A,TRUE,"Смета на пасс. обор. №1"}</definedName>
    <definedName name="роло" localSheetId="9">#REF!</definedName>
    <definedName name="роло">#REF!</definedName>
    <definedName name="ропгнлпеглн" localSheetId="9">#REF!</definedName>
    <definedName name="ропгнлпеглн">#REF!</definedName>
    <definedName name="рот" localSheetId="9">#REF!</definedName>
    <definedName name="рот">#REF!</definedName>
    <definedName name="рпв" localSheetId="9">#REF!</definedName>
    <definedName name="рпв">#REF!</definedName>
    <definedName name="рр" hidden="1">{#N/A,#N/A,TRUE,"Смета на пасс. обор. №1"}</definedName>
    <definedName name="рр_1" hidden="1">{#N/A,#N/A,TRUE,"Смета на пасс. обор. №1"}</definedName>
    <definedName name="РРК" localSheetId="9">#REF!</definedName>
    <definedName name="РРК" localSheetId="10">#REF!</definedName>
    <definedName name="РРК">#REF!</definedName>
    <definedName name="РСЛ" localSheetId="9">#REF!</definedName>
    <definedName name="РСЛ" localSheetId="10">#REF!</definedName>
    <definedName name="РСЛ">#REF!</definedName>
    <definedName name="Руководитель" localSheetId="9">#REF!</definedName>
    <definedName name="Руководитель">#REF!</definedName>
    <definedName name="С" localSheetId="10" hidden="1">{#N/A,#N/A,FALSE,"Шаблон_Спец1"}</definedName>
    <definedName name="С" hidden="1">{#N/A,#N/A,FALSE,"Шаблон_Спец1"}</definedName>
    <definedName name="с_1" hidden="1">{#N/A,#N/A,TRUE,"Смета на пасс. обор. №1"}</definedName>
    <definedName name="с1" localSheetId="9">#REF!</definedName>
    <definedName name="с1">#REF!</definedName>
    <definedName name="с10" localSheetId="9">#REF!</definedName>
    <definedName name="с10">#REF!</definedName>
    <definedName name="с2" localSheetId="9">#REF!</definedName>
    <definedName name="с2">#REF!</definedName>
    <definedName name="с3" localSheetId="9">#REF!</definedName>
    <definedName name="с3">#REF!</definedName>
    <definedName name="с4" localSheetId="9">#REF!</definedName>
    <definedName name="с4">#REF!</definedName>
    <definedName name="с5" localSheetId="9">#REF!</definedName>
    <definedName name="с5">#REF!</definedName>
    <definedName name="с6" localSheetId="9">#REF!</definedName>
    <definedName name="с6">#REF!</definedName>
    <definedName name="с7" localSheetId="9">#REF!</definedName>
    <definedName name="с7">#REF!</definedName>
    <definedName name="с8" localSheetId="9">#REF!</definedName>
    <definedName name="с8">#REF!</definedName>
    <definedName name="с9" localSheetId="9">#REF!</definedName>
    <definedName name="с9">#REF!</definedName>
    <definedName name="сам" hidden="1">{#N/A,#N/A,TRUE,"Смета на пасс. обор. №1"}</definedName>
    <definedName name="сам_1" hidden="1">{#N/A,#N/A,TRUE,"Смета на пасс. обор. №1"}</definedName>
    <definedName name="СВ1" localSheetId="9">#REF!</definedName>
    <definedName name="СВ1" localSheetId="10">#REF!</definedName>
    <definedName name="СВ1">#REF!</definedName>
    <definedName name="Свод1" localSheetId="9">#REF!</definedName>
    <definedName name="Свод1" localSheetId="10">#REF!</definedName>
    <definedName name="Свод1">#REF!</definedName>
    <definedName name="Сводная" localSheetId="9">#REF!</definedName>
    <definedName name="Сводная" localSheetId="10">#REF!</definedName>
    <definedName name="Сводная">#REF!</definedName>
    <definedName name="Сводная_новая1" localSheetId="9">#REF!</definedName>
    <definedName name="Сводная_новая1" localSheetId="10">#REF!</definedName>
    <definedName name="Сводная_новая1">#REF!</definedName>
    <definedName name="Сводная1" localSheetId="9">#REF!</definedName>
    <definedName name="Сводная1">#REF!</definedName>
    <definedName name="Сводно_сметный_расчет" localSheetId="9">#REF!</definedName>
    <definedName name="Сводно_сметный_расчет">#REF!</definedName>
    <definedName name="Сводно_сметный_расчет_49" localSheetId="9">#REF!</definedName>
    <definedName name="Сводно_сметный_расчет_49">#REF!</definedName>
    <definedName name="Сводно_сметный_расчет_50" localSheetId="9">#REF!</definedName>
    <definedName name="Сводно_сметный_расчет_50">#REF!</definedName>
    <definedName name="Сводно_сметный_расчет_51" localSheetId="9">#REF!</definedName>
    <definedName name="Сводно_сметный_расчет_51">#REF!</definedName>
    <definedName name="Сводно_сметный_расчет_52" localSheetId="9">#REF!</definedName>
    <definedName name="Сводно_сметный_расчет_52">#REF!</definedName>
    <definedName name="Сводно_сметный_расчет_53" localSheetId="9">#REF!</definedName>
    <definedName name="Сводно_сметный_расчет_53">#REF!</definedName>
    <definedName name="Сводно_сметный_расчет_54" localSheetId="9">#REF!</definedName>
    <definedName name="Сводно_сметный_расчет_54">#REF!</definedName>
    <definedName name="сврд" localSheetId="9">[1]топография!#REF!</definedName>
    <definedName name="сврд">[1]топография!#REF!</definedName>
    <definedName name="СВсм">[9]Вспомогательный!$D$36</definedName>
    <definedName name="сев" localSheetId="9">#REF!</definedName>
    <definedName name="сев" localSheetId="10">#REF!</definedName>
    <definedName name="сев">#REF!</definedName>
    <definedName name="Север" localSheetId="9">#REF!</definedName>
    <definedName name="Север" localSheetId="10">#REF!</definedName>
    <definedName name="Север">#REF!</definedName>
    <definedName name="СМ" localSheetId="9">#REF!</definedName>
    <definedName name="СМ">#REF!</definedName>
    <definedName name="см.расч.Ставрополь" localSheetId="9">#REF!</definedName>
    <definedName name="см.расч.Ставрополь">#REF!</definedName>
    <definedName name="см.расч.Ставрополь_1" localSheetId="9">#REF!</definedName>
    <definedName name="см.расч.Ставрополь_1">#REF!</definedName>
    <definedName name="см.расч.Ставрополь_2" localSheetId="9">#REF!</definedName>
    <definedName name="см.расч.Ставрополь_2">#REF!</definedName>
    <definedName name="см.расч.Ставрополь_22" localSheetId="9">#REF!</definedName>
    <definedName name="см.расч.Ставрополь_22">#REF!</definedName>
    <definedName name="см.расч.Ставрополь_49" localSheetId="9">#REF!</definedName>
    <definedName name="см.расч.Ставрополь_49">#REF!</definedName>
    <definedName name="см.расч.Ставрополь_5" localSheetId="9">#REF!</definedName>
    <definedName name="см.расч.Ставрополь_5">#REF!</definedName>
    <definedName name="см.расч.Ставрополь_50" localSheetId="9">#REF!</definedName>
    <definedName name="см.расч.Ставрополь_50">#REF!</definedName>
    <definedName name="см.расч.Ставрополь_51" localSheetId="9">#REF!</definedName>
    <definedName name="см.расч.Ставрополь_51">#REF!</definedName>
    <definedName name="см.расч.Ставрополь_52" localSheetId="9">#REF!</definedName>
    <definedName name="см.расч.Ставрополь_52">#REF!</definedName>
    <definedName name="см.расч.Ставрополь_53" localSheetId="9">#REF!</definedName>
    <definedName name="см.расч.Ставрополь_53">#REF!</definedName>
    <definedName name="см.расч.Ставрополь_54" localSheetId="9">#REF!</definedName>
    <definedName name="см.расч.Ставрополь_54">#REF!</definedName>
    <definedName name="см.расчетАстрахань" localSheetId="9">#REF!</definedName>
    <definedName name="см.расчетАстрахань">#REF!</definedName>
    <definedName name="см.расчетАстрахань_1" localSheetId="9">#REF!</definedName>
    <definedName name="см.расчетАстрахань_1">#REF!</definedName>
    <definedName name="см.расчетАстрахань_2" localSheetId="9">#REF!</definedName>
    <definedName name="см.расчетАстрахань_2">#REF!</definedName>
    <definedName name="см.расчетАстрахань_22" localSheetId="9">#REF!</definedName>
    <definedName name="см.расчетАстрахань_22">#REF!</definedName>
    <definedName name="см.расчетАстрахань_49" localSheetId="9">#REF!</definedName>
    <definedName name="см.расчетАстрахань_49">#REF!</definedName>
    <definedName name="см.расчетАстрахань_5" localSheetId="9">#REF!</definedName>
    <definedName name="см.расчетАстрахань_5">#REF!</definedName>
    <definedName name="см.расчетАстрахань_50" localSheetId="9">#REF!</definedName>
    <definedName name="см.расчетАстрахань_50">#REF!</definedName>
    <definedName name="см.расчетАстрахань_51" localSheetId="9">#REF!</definedName>
    <definedName name="см.расчетАстрахань_51">#REF!</definedName>
    <definedName name="см.расчетАстрахань_52" localSheetId="9">#REF!</definedName>
    <definedName name="см.расчетАстрахань_52">#REF!</definedName>
    <definedName name="см.расчетАстрахань_53" localSheetId="9">#REF!</definedName>
    <definedName name="см.расчетАстрахань_53">#REF!</definedName>
    <definedName name="см.расчетАстрахань_54" localSheetId="9">#REF!</definedName>
    <definedName name="см.расчетАстрахань_54">#REF!</definedName>
    <definedName name="см.расчетМахачкала" localSheetId="9">#REF!</definedName>
    <definedName name="см.расчетМахачкала">#REF!</definedName>
    <definedName name="см.расчетМахачкала_1" localSheetId="9">#REF!</definedName>
    <definedName name="см.расчетМахачкала_1">#REF!</definedName>
    <definedName name="см.расчетМахачкала_2" localSheetId="9">#REF!</definedName>
    <definedName name="см.расчетМахачкала_2">#REF!</definedName>
    <definedName name="см.расчетМахачкала_22" localSheetId="9">#REF!</definedName>
    <definedName name="см.расчетМахачкала_22">#REF!</definedName>
    <definedName name="см.расчетМахачкала_49" localSheetId="9">#REF!</definedName>
    <definedName name="см.расчетМахачкала_49">#REF!</definedName>
    <definedName name="см.расчетМахачкала_5" localSheetId="9">#REF!</definedName>
    <definedName name="см.расчетМахачкала_5">#REF!</definedName>
    <definedName name="см.расчетМахачкала_50" localSheetId="9">#REF!</definedName>
    <definedName name="см.расчетМахачкала_50">#REF!</definedName>
    <definedName name="см.расчетМахачкала_51" localSheetId="9">#REF!</definedName>
    <definedName name="см.расчетМахачкала_51">#REF!</definedName>
    <definedName name="см.расчетМахачкала_52" localSheetId="9">#REF!</definedName>
    <definedName name="см.расчетМахачкала_52">#REF!</definedName>
    <definedName name="см.расчетМахачкала_53" localSheetId="9">#REF!</definedName>
    <definedName name="см.расчетМахачкала_53">#REF!</definedName>
    <definedName name="см.расчетМахачкала_54" localSheetId="9">#REF!</definedName>
    <definedName name="см.расчетМахачкала_54">#REF!</definedName>
    <definedName name="см.расчетН.Новгород" localSheetId="9">#REF!</definedName>
    <definedName name="см.расчетН.Новгород">#REF!</definedName>
    <definedName name="см.расчетН.Новгород_1" localSheetId="9">#REF!</definedName>
    <definedName name="см.расчетН.Новгород_1">#REF!</definedName>
    <definedName name="см.расчетН.Новгород_2" localSheetId="9">#REF!</definedName>
    <definedName name="см.расчетН.Новгород_2">#REF!</definedName>
    <definedName name="см.расчетН.Новгород_22" localSheetId="9">#REF!</definedName>
    <definedName name="см.расчетН.Новгород_22">#REF!</definedName>
    <definedName name="см.расчетН.Новгород_49" localSheetId="9">#REF!</definedName>
    <definedName name="см.расчетН.Новгород_49">#REF!</definedName>
    <definedName name="см.расчетН.Новгород_5" localSheetId="9">#REF!</definedName>
    <definedName name="см.расчетН.Новгород_5">#REF!</definedName>
    <definedName name="см.расчетН.Новгород_50" localSheetId="9">#REF!</definedName>
    <definedName name="см.расчетН.Новгород_50">#REF!</definedName>
    <definedName name="см.расчетН.Новгород_51" localSheetId="9">#REF!</definedName>
    <definedName name="см.расчетН.Новгород_51">#REF!</definedName>
    <definedName name="см.расчетН.Новгород_52" localSheetId="9">#REF!</definedName>
    <definedName name="см.расчетН.Новгород_52">#REF!</definedName>
    <definedName name="см.расчетН.Новгород_53" localSheetId="9">#REF!</definedName>
    <definedName name="см.расчетН.Новгород_53">#REF!</definedName>
    <definedName name="см.расчетН.Новгород_54" localSheetId="9">#REF!</definedName>
    <definedName name="см.расчетН.Новгород_54">#REF!</definedName>
    <definedName name="см_конк" localSheetId="9">#REF!</definedName>
    <definedName name="см_конк">#REF!</definedName>
    <definedName name="См6">'[23]Смета 7'!$F$1</definedName>
    <definedName name="Смет" hidden="1">{#N/A,#N/A,TRUE,"Смета на пасс. обор. №1"}</definedName>
    <definedName name="Смет_1" hidden="1">{#N/A,#N/A,TRUE,"Смета на пасс. обор. №1"}</definedName>
    <definedName name="смета" hidden="1">{#N/A,#N/A,TRUE,"Смета на пасс. обор. №1"}</definedName>
    <definedName name="смета_1" hidden="1">{#N/A,#N/A,TRUE,"Смета на пасс. обор. №1"}</definedName>
    <definedName name="Смета_2">'[21]Смета 7'!$F$1</definedName>
    <definedName name="смета1" localSheetId="9">#REF!</definedName>
    <definedName name="смета1">#REF!</definedName>
    <definedName name="Смета11">'[24]Смета 7'!$F$1</definedName>
    <definedName name="Смета21">'[25]Смета 7'!$F$1</definedName>
    <definedName name="Смета3">[9]Вспомогательный!$D$78</definedName>
    <definedName name="сми" localSheetId="9">#REF!</definedName>
    <definedName name="сми">#REF!</definedName>
    <definedName name="Согласование" localSheetId="9">#REF!</definedName>
    <definedName name="Согласование">#REF!</definedName>
    <definedName name="содерж." localSheetId="9">#REF!</definedName>
    <definedName name="содерж.">#REF!</definedName>
    <definedName name="Содерж_Осн_Базы" localSheetId="9">#REF!</definedName>
    <definedName name="Содерж_Осн_Базы" localSheetId="10">#REF!</definedName>
    <definedName name="Содерж_Осн_Базы">#REF!</definedName>
    <definedName name="Составитель" localSheetId="9">#REF!</definedName>
    <definedName name="Составитель">#REF!</definedName>
    <definedName name="сп1" localSheetId="9">#REF!</definedName>
    <definedName name="сп1">#REF!</definedName>
    <definedName name="сп2" localSheetId="9">#REF!</definedName>
    <definedName name="сп2">#REF!</definedName>
    <definedName name="сс" hidden="1">{#N/A,#N/A,TRUE,"Смета на пасс. обор. №1"}</definedName>
    <definedName name="сс_1" hidden="1">{#N/A,#N/A,TRUE,"Смета на пасс. обор. №1"}</definedName>
    <definedName name="ссп" hidden="1">{#N/A,#N/A,TRUE,"Смета на пасс. обор. №1"}</definedName>
    <definedName name="ссп_1" hidden="1">{#N/A,#N/A,TRUE,"Смета на пасс. обор. №1"}</definedName>
    <definedName name="ССР" localSheetId="9">#REF!</definedName>
    <definedName name="ССР">#REF!</definedName>
    <definedName name="ССР_ИИ_Д1_корр" localSheetId="9">#REF!</definedName>
    <definedName name="ССР_ИИ_Д1_корр" localSheetId="10">#REF!</definedName>
    <definedName name="ССР_ИИ_Д1_корр">#REF!</definedName>
    <definedName name="ссс" localSheetId="9">#REF!</definedName>
    <definedName name="ссс">#REF!</definedName>
    <definedName name="ссссс" hidden="1">{#N/A,#N/A,TRUE,"Смета на пасс. обор. №1"}</definedName>
    <definedName name="ссссс_1" hidden="1">{#N/A,#N/A,TRUE,"Смета на пасс. обор. №1"}</definedName>
    <definedName name="Ставрополь" localSheetId="9">#REF!</definedName>
    <definedName name="Ставрополь">#REF!</definedName>
    <definedName name="Ставрополь_1" localSheetId="9">#REF!</definedName>
    <definedName name="Ставрополь_1">#REF!</definedName>
    <definedName name="Ставрополь_2" localSheetId="9">#REF!</definedName>
    <definedName name="Ставрополь_2">#REF!</definedName>
    <definedName name="Ставрополь_22" localSheetId="9">#REF!</definedName>
    <definedName name="Ставрополь_22">#REF!</definedName>
    <definedName name="Ставрополь_49" localSheetId="9">#REF!</definedName>
    <definedName name="Ставрополь_49">#REF!</definedName>
    <definedName name="Ставрополь_5" localSheetId="9">#REF!</definedName>
    <definedName name="Ставрополь_5">#REF!</definedName>
    <definedName name="Ставрополь_50" localSheetId="9">#REF!</definedName>
    <definedName name="Ставрополь_50">#REF!</definedName>
    <definedName name="Ставрополь_51" localSheetId="9">#REF!</definedName>
    <definedName name="Ставрополь_51">#REF!</definedName>
    <definedName name="Ставрополь_52" localSheetId="9">#REF!</definedName>
    <definedName name="Ставрополь_52">#REF!</definedName>
    <definedName name="Ставрополь_53" localSheetId="9">#REF!</definedName>
    <definedName name="Ставрополь_53">#REF!</definedName>
    <definedName name="Ставрополь_54" localSheetId="9">#REF!</definedName>
    <definedName name="Ставрополь_54">#REF!</definedName>
    <definedName name="Станц10">'[8]Лист опроса'!$B$23</definedName>
    <definedName name="Стр10">'[8]Лист опроса'!$B$24</definedName>
    <definedName name="СтрАУ">'[8]Лист опроса'!$B$12</definedName>
    <definedName name="СтрДУ">'[8]Лист опроса'!$B$11</definedName>
    <definedName name="Стрелки">'[8]Лист опроса'!$B$10</definedName>
    <definedName name="Строительная_полоса" localSheetId="9">#REF!</definedName>
    <definedName name="Строительная_полоса">#REF!</definedName>
    <definedName name="структ." localSheetId="9">#REF!</definedName>
    <definedName name="структ.">#REF!</definedName>
    <definedName name="Сургут">NA()</definedName>
    <definedName name="сусусу" hidden="1">{#N/A,#N/A,TRUE,"Смета на пасс. обор. №1"}</definedName>
    <definedName name="сусусу_1" hidden="1">{#N/A,#N/A,TRUE,"Смета на пасс. обор. №1"}</definedName>
    <definedName name="Т5" localSheetId="9">#REF!</definedName>
    <definedName name="Т5" localSheetId="10">#REF!</definedName>
    <definedName name="Т5">#REF!</definedName>
    <definedName name="Т6" localSheetId="9">#REF!</definedName>
    <definedName name="Т6" localSheetId="10">#REF!</definedName>
    <definedName name="Т6">#REF!</definedName>
    <definedName name="тасс" hidden="1">{#N/A,#N/A,TRUE,"Смета на пасс. обор. №1"}</definedName>
    <definedName name="тасс_1" hidden="1">{#N/A,#N/A,TRUE,"Смета на пасс. обор. №1"}</definedName>
    <definedName name="теодкккккккккккк" localSheetId="9">#REF!</definedName>
    <definedName name="теодкккккккккккк" localSheetId="10">#REF!</definedName>
    <definedName name="теодкккккккккккк">#REF!</definedName>
    <definedName name="топ1" localSheetId="9">#REF!</definedName>
    <definedName name="топ1">#REF!</definedName>
    <definedName name="топ2" localSheetId="9">#REF!</definedName>
    <definedName name="топ2">#REF!</definedName>
    <definedName name="топо" localSheetId="9">#REF!</definedName>
    <definedName name="топо">#REF!</definedName>
    <definedName name="топогр1" localSheetId="9">#REF!</definedName>
    <definedName name="топогр1">#REF!</definedName>
    <definedName name="топограф" localSheetId="9">#REF!</definedName>
    <definedName name="топограф">#REF!</definedName>
    <definedName name="тор" localSheetId="9">#REF!</definedName>
    <definedName name="тор">#REF!</definedName>
    <definedName name="трп" hidden="1">{#N/A,#N/A,TRUE,"Смета на пасс. обор. №1"}</definedName>
    <definedName name="трп_1" hidden="1">{#N/A,#N/A,TRUE,"Смета на пасс. обор. №1"}</definedName>
    <definedName name="ТС1" localSheetId="9">#REF!</definedName>
    <definedName name="ТС1">#REF!</definedName>
    <definedName name="тьбю" localSheetId="9">#REF!</definedName>
    <definedName name="тьбю">#REF!</definedName>
    <definedName name="ТЭО" localSheetId="9">#REF!</definedName>
    <definedName name="ТЭО" localSheetId="10">#REF!</definedName>
    <definedName name="ТЭО">#REF!</definedName>
    <definedName name="ТЭО1" localSheetId="9">#REF!</definedName>
    <definedName name="ТЭО1">#REF!</definedName>
    <definedName name="ТЭО2" localSheetId="9">#REF!</definedName>
    <definedName name="ТЭО2">#REF!</definedName>
    <definedName name="ТЭОДКК" localSheetId="9">#REF!</definedName>
    <definedName name="ТЭОДКК">#REF!</definedName>
    <definedName name="ТЭОДККК" localSheetId="9">#REF!</definedName>
    <definedName name="ТЭОДККК">#REF!</definedName>
    <definedName name="ук" hidden="1">{#N/A,#N/A,TRUE,"Смета на пасс. обор. №1"}</definedName>
    <definedName name="ук_1" hidden="1">{#N/A,#N/A,TRUE,"Смета на пасс. обор. №1"}</definedName>
    <definedName name="уцуц" localSheetId="9">#REF!</definedName>
    <definedName name="уцуц">#REF!</definedName>
    <definedName name="Участок" localSheetId="9">#REF!</definedName>
    <definedName name="Участок">#REF!</definedName>
    <definedName name="уы" hidden="1">{#N/A,#N/A,TRUE,"Смета на пасс. обор. №1"}</definedName>
    <definedName name="уы_1" hidden="1">{#N/A,#N/A,TRUE,"Смета на пасс. обор. №1"}</definedName>
    <definedName name="ф" hidden="1">{#N/A,#N/A,TRUE,"Смета на пасс. обор. №1"}</definedName>
    <definedName name="ф_1" hidden="1">{#N/A,#N/A,TRUE,"Смета на пасс. обор. №1"}</definedName>
    <definedName name="ффыв" localSheetId="9">#REF!</definedName>
    <definedName name="ффыв">#REF!</definedName>
    <definedName name="фы" localSheetId="9">[1]топография!#REF!</definedName>
    <definedName name="фы">[1]топография!#REF!</definedName>
    <definedName name="фыв" hidden="1">{#N/A,#N/A,TRUE,"Смета на пасс. обор. №1"}</definedName>
    <definedName name="фыв_1" hidden="1">{#N/A,#N/A,TRUE,"Смета на пасс. обор. №1"}</definedName>
    <definedName name="хэ" hidden="1">{#N/A,#N/A,TRUE,"Смета на пасс. обор. №1"}</definedName>
    <definedName name="хэ_1" hidden="1">{#N/A,#N/A,TRUE,"Смета на пасс. обор. №1"}</definedName>
    <definedName name="цвет" hidden="1">{#N/A,#N/A,TRUE,"Смета на пасс. обор. №1"}</definedName>
    <definedName name="цвет_1" hidden="1">{#N/A,#N/A,TRUE,"Смета на пасс. обор. №1"}</definedName>
    <definedName name="цена">#N/A</definedName>
    <definedName name="цена___0" localSheetId="9">#REF!</definedName>
    <definedName name="цена___0">#REF!</definedName>
    <definedName name="цена___0___0" localSheetId="9">#REF!</definedName>
    <definedName name="цена___0___0">#REF!</definedName>
    <definedName name="цена___0___0___0" localSheetId="9">#REF!</definedName>
    <definedName name="цена___0___0___0">#REF!</definedName>
    <definedName name="цена___0___0___0___0" localSheetId="9">#REF!</definedName>
    <definedName name="цена___0___0___0___0">#REF!</definedName>
    <definedName name="цена___0___0___2" localSheetId="9">#REF!</definedName>
    <definedName name="цена___0___0___2">#REF!</definedName>
    <definedName name="цена___0___0___3" localSheetId="9">#REF!</definedName>
    <definedName name="цена___0___0___3">#REF!</definedName>
    <definedName name="цена___0___0___4" localSheetId="9">#REF!</definedName>
    <definedName name="цена___0___0___4">#REF!</definedName>
    <definedName name="цена___0___1" localSheetId="9">#REF!</definedName>
    <definedName name="цена___0___1">#REF!</definedName>
    <definedName name="цена___0___10" localSheetId="9">#REF!</definedName>
    <definedName name="цена___0___10">#REF!</definedName>
    <definedName name="цена___0___12" localSheetId="9">#REF!</definedName>
    <definedName name="цена___0___12">#REF!</definedName>
    <definedName name="цена___0___2" localSheetId="9">#REF!</definedName>
    <definedName name="цена___0___2">#REF!</definedName>
    <definedName name="цена___0___2___0" localSheetId="9">#REF!</definedName>
    <definedName name="цена___0___2___0">#REF!</definedName>
    <definedName name="цена___0___3" localSheetId="9">#REF!</definedName>
    <definedName name="цена___0___3">#REF!</definedName>
    <definedName name="цена___0___4" localSheetId="9">#REF!</definedName>
    <definedName name="цена___0___4">#REF!</definedName>
    <definedName name="цена___0___5" localSheetId="9">#REF!</definedName>
    <definedName name="цена___0___5">#REF!</definedName>
    <definedName name="цена___0___6" localSheetId="9">#REF!</definedName>
    <definedName name="цена___0___6">#REF!</definedName>
    <definedName name="цена___0___8" localSheetId="9">#REF!</definedName>
    <definedName name="цена___0___8">#REF!</definedName>
    <definedName name="цена___1" localSheetId="9">#REF!</definedName>
    <definedName name="цена___1">#REF!</definedName>
    <definedName name="цена___1___0" localSheetId="9">#REF!</definedName>
    <definedName name="цена___1___0">#REF!</definedName>
    <definedName name="цена___10" localSheetId="9">#REF!</definedName>
    <definedName name="цена___10">#REF!</definedName>
    <definedName name="цена___10___0">NA()</definedName>
    <definedName name="цена___10___0___0" localSheetId="9">#REF!</definedName>
    <definedName name="цена___10___0___0">#REF!</definedName>
    <definedName name="цена___10___1" localSheetId="9">#REF!</definedName>
    <definedName name="цена___10___1">#REF!</definedName>
    <definedName name="цена___10___10" localSheetId="9">#REF!</definedName>
    <definedName name="цена___10___10">#REF!</definedName>
    <definedName name="цена___10___12" localSheetId="9">#REF!</definedName>
    <definedName name="цена___10___12">#REF!</definedName>
    <definedName name="цена___10___2">NA()</definedName>
    <definedName name="цена___10___4">NA()</definedName>
    <definedName name="цена___10___6">NA()</definedName>
    <definedName name="цена___10___8">NA()</definedName>
    <definedName name="цена___11" localSheetId="9">#REF!</definedName>
    <definedName name="цена___11">#REF!</definedName>
    <definedName name="цена___11___0">NA()</definedName>
    <definedName name="цена___11___10" localSheetId="9">#REF!</definedName>
    <definedName name="цена___11___10">#REF!</definedName>
    <definedName name="цена___11___2" localSheetId="9">#REF!</definedName>
    <definedName name="цена___11___2">#REF!</definedName>
    <definedName name="цена___11___4" localSheetId="9">#REF!</definedName>
    <definedName name="цена___11___4">#REF!</definedName>
    <definedName name="цена___11___6" localSheetId="9">#REF!</definedName>
    <definedName name="цена___11___6">#REF!</definedName>
    <definedName name="цена___11___8" localSheetId="9">#REF!</definedName>
    <definedName name="цена___11___8">#REF!</definedName>
    <definedName name="цена___12">NA()</definedName>
    <definedName name="цена___2" localSheetId="9">#REF!</definedName>
    <definedName name="цена___2">#REF!</definedName>
    <definedName name="цена___2___0" localSheetId="9">#REF!</definedName>
    <definedName name="цена___2___0">#REF!</definedName>
    <definedName name="цена___2___0___0" localSheetId="9">#REF!</definedName>
    <definedName name="цена___2___0___0">#REF!</definedName>
    <definedName name="цена___2___0___0___0" localSheetId="9">#REF!</definedName>
    <definedName name="цена___2___0___0___0">#REF!</definedName>
    <definedName name="цена___2___1" localSheetId="9">#REF!</definedName>
    <definedName name="цена___2___1">#REF!</definedName>
    <definedName name="цена___2___10" localSheetId="9">#REF!</definedName>
    <definedName name="цена___2___10">#REF!</definedName>
    <definedName name="цена___2___12" localSheetId="9">#REF!</definedName>
    <definedName name="цена___2___12">#REF!</definedName>
    <definedName name="цена___2___2" localSheetId="9">#REF!</definedName>
    <definedName name="цена___2___2">#REF!</definedName>
    <definedName name="цена___2___3" localSheetId="9">#REF!</definedName>
    <definedName name="цена___2___3">#REF!</definedName>
    <definedName name="цена___2___4" localSheetId="9">#REF!</definedName>
    <definedName name="цена___2___4">#REF!</definedName>
    <definedName name="цена___2___6" localSheetId="9">#REF!</definedName>
    <definedName name="цена___2___6">#REF!</definedName>
    <definedName name="цена___2___8" localSheetId="9">#REF!</definedName>
    <definedName name="цена___2___8">#REF!</definedName>
    <definedName name="цена___3" localSheetId="9">#REF!</definedName>
    <definedName name="цена___3">#REF!</definedName>
    <definedName name="цена___3___0" localSheetId="9">#REF!</definedName>
    <definedName name="цена___3___0">#REF!</definedName>
    <definedName name="цена___3___0___0">NA()</definedName>
    <definedName name="цена___3___10" localSheetId="9">#REF!</definedName>
    <definedName name="цена___3___10">#REF!</definedName>
    <definedName name="цена___3___2" localSheetId="9">#REF!</definedName>
    <definedName name="цена___3___2">#REF!</definedName>
    <definedName name="цена___3___3" localSheetId="9">#REF!</definedName>
    <definedName name="цена___3___3">#REF!</definedName>
    <definedName name="цена___3___4" localSheetId="9">#REF!</definedName>
    <definedName name="цена___3___4">#REF!</definedName>
    <definedName name="цена___3___6" localSheetId="9">#REF!</definedName>
    <definedName name="цена___3___6">#REF!</definedName>
    <definedName name="цена___3___8" localSheetId="9">#REF!</definedName>
    <definedName name="цена___3___8">#REF!</definedName>
    <definedName name="цена___4" localSheetId="9">#REF!</definedName>
    <definedName name="цена___4">#REF!</definedName>
    <definedName name="цена___4___0">NA()</definedName>
    <definedName name="цена___4___0___0" localSheetId="9">#REF!</definedName>
    <definedName name="цена___4___0___0">#REF!</definedName>
    <definedName name="цена___4___0___0___0" localSheetId="9">#REF!</definedName>
    <definedName name="цена___4___0___0___0">#REF!</definedName>
    <definedName name="цена___4___10" localSheetId="9">#REF!</definedName>
    <definedName name="цена___4___10">#REF!</definedName>
    <definedName name="цена___4___12" localSheetId="9">#REF!</definedName>
    <definedName name="цена___4___12">#REF!</definedName>
    <definedName name="цена___4___2" localSheetId="9">#REF!</definedName>
    <definedName name="цена___4___2">#REF!</definedName>
    <definedName name="цена___4___3" localSheetId="9">#REF!</definedName>
    <definedName name="цена___4___3">#REF!</definedName>
    <definedName name="цена___4___4" localSheetId="9">#REF!</definedName>
    <definedName name="цена___4___4">#REF!</definedName>
    <definedName name="цена___4___6" localSheetId="9">#REF!</definedName>
    <definedName name="цена___4___6">#REF!</definedName>
    <definedName name="цена___4___8" localSheetId="9">#REF!</definedName>
    <definedName name="цена___4___8">#REF!</definedName>
    <definedName name="цена___5">NA()</definedName>
    <definedName name="цена___5___0" localSheetId="9">#REF!</definedName>
    <definedName name="цена___5___0">#REF!</definedName>
    <definedName name="цена___5___0___0" localSheetId="9">#REF!</definedName>
    <definedName name="цена___5___0___0">#REF!</definedName>
    <definedName name="цена___5___0___0___0" localSheetId="9">#REF!</definedName>
    <definedName name="цена___5___0___0___0">#REF!</definedName>
    <definedName name="цена___5___3">NA()</definedName>
    <definedName name="цена___6">NA()</definedName>
    <definedName name="цена___6___0" localSheetId="9">#REF!</definedName>
    <definedName name="цена___6___0">#REF!</definedName>
    <definedName name="цена___6___0___0" localSheetId="9">#REF!</definedName>
    <definedName name="цена___6___0___0">#REF!</definedName>
    <definedName name="цена___6___0___0___0" localSheetId="9">#REF!</definedName>
    <definedName name="цена___6___0___0___0">#REF!</definedName>
    <definedName name="цена___6___1" localSheetId="9">#REF!</definedName>
    <definedName name="цена___6___1">#REF!</definedName>
    <definedName name="цена___6___10" localSheetId="9">#REF!</definedName>
    <definedName name="цена___6___10">#REF!</definedName>
    <definedName name="цена___6___12" localSheetId="9">#REF!</definedName>
    <definedName name="цена___6___12">#REF!</definedName>
    <definedName name="цена___6___2" localSheetId="9">#REF!</definedName>
    <definedName name="цена___6___2">#REF!</definedName>
    <definedName name="цена___6___4" localSheetId="9">#REF!</definedName>
    <definedName name="цена___6___4">#REF!</definedName>
    <definedName name="цена___6___6" localSheetId="9">#REF!</definedName>
    <definedName name="цена___6___6">#REF!</definedName>
    <definedName name="цена___6___8" localSheetId="9">#REF!</definedName>
    <definedName name="цена___6___8">#REF!</definedName>
    <definedName name="цена___7" localSheetId="9">#REF!</definedName>
    <definedName name="цена___7">#REF!</definedName>
    <definedName name="цена___7___0" localSheetId="9">#REF!</definedName>
    <definedName name="цена___7___0">#REF!</definedName>
    <definedName name="цена___7___10" localSheetId="9">#REF!</definedName>
    <definedName name="цена___7___10">#REF!</definedName>
    <definedName name="цена___7___2" localSheetId="9">#REF!</definedName>
    <definedName name="цена___7___2">#REF!</definedName>
    <definedName name="цена___7___4" localSheetId="9">#REF!</definedName>
    <definedName name="цена___7___4">#REF!</definedName>
    <definedName name="цена___7___6" localSheetId="9">#REF!</definedName>
    <definedName name="цена___7___6">#REF!</definedName>
    <definedName name="цена___7___8" localSheetId="9">#REF!</definedName>
    <definedName name="цена___7___8">#REF!</definedName>
    <definedName name="цена___8" localSheetId="9">#REF!</definedName>
    <definedName name="цена___8">#REF!</definedName>
    <definedName name="цена___8___0" localSheetId="9">#REF!</definedName>
    <definedName name="цена___8___0">#REF!</definedName>
    <definedName name="цена___8___0___0" localSheetId="9">#REF!</definedName>
    <definedName name="цена___8___0___0">#REF!</definedName>
    <definedName name="цена___8___0___0___0" localSheetId="9">#REF!</definedName>
    <definedName name="цена___8___0___0___0">#REF!</definedName>
    <definedName name="цена___8___1" localSheetId="9">#REF!</definedName>
    <definedName name="цена___8___1">#REF!</definedName>
    <definedName name="цена___8___10" localSheetId="9">#REF!</definedName>
    <definedName name="цена___8___10">#REF!</definedName>
    <definedName name="цена___8___12" localSheetId="9">#REF!</definedName>
    <definedName name="цена___8___12">#REF!</definedName>
    <definedName name="цена___8___2" localSheetId="9">#REF!</definedName>
    <definedName name="цена___8___2">#REF!</definedName>
    <definedName name="цена___8___4" localSheetId="9">#REF!</definedName>
    <definedName name="цена___8___4">#REF!</definedName>
    <definedName name="цена___8___6" localSheetId="9">#REF!</definedName>
    <definedName name="цена___8___6">#REF!</definedName>
    <definedName name="цена___8___8" localSheetId="9">#REF!</definedName>
    <definedName name="цена___8___8">#REF!</definedName>
    <definedName name="цена___9" localSheetId="9">#REF!</definedName>
    <definedName name="цена___9">#REF!</definedName>
    <definedName name="цена___9___0" localSheetId="9">#REF!</definedName>
    <definedName name="цена___9___0">#REF!</definedName>
    <definedName name="цена___9___0___0" localSheetId="9">#REF!</definedName>
    <definedName name="цена___9___0___0">#REF!</definedName>
    <definedName name="цена___9___0___0___0" localSheetId="9">#REF!</definedName>
    <definedName name="цена___9___0___0___0">#REF!</definedName>
    <definedName name="цена___9___10" localSheetId="9">#REF!</definedName>
    <definedName name="цена___9___10">#REF!</definedName>
    <definedName name="цена___9___2" localSheetId="9">#REF!</definedName>
    <definedName name="цена___9___2">#REF!</definedName>
    <definedName name="цена___9___4" localSheetId="9">#REF!</definedName>
    <definedName name="цена___9___4">#REF!</definedName>
    <definedName name="цена___9___6" localSheetId="9">#REF!</definedName>
    <definedName name="цена___9___6">#REF!</definedName>
    <definedName name="цена___9___8" localSheetId="9">#REF!</definedName>
    <definedName name="цена___9___8">#REF!</definedName>
    <definedName name="цуе" hidden="1">{#N/A,#N/A,TRUE,"Смета на пасс. обор. №1"}</definedName>
    <definedName name="цук" localSheetId="9">#REF!</definedName>
    <definedName name="цук">#REF!</definedName>
    <definedName name="ч" hidden="1">{#N/A,#N/A,TRUE,"Смета на пасс. обор. №1"}</definedName>
    <definedName name="ч_1" hidden="1">{#N/A,#N/A,TRUE,"Смета на пасс. обор. №1"}</definedName>
    <definedName name="чс" localSheetId="9">#REF!</definedName>
    <definedName name="чс">#REF!</definedName>
    <definedName name="чсипа" localSheetId="9">[1]топография!#REF!</definedName>
    <definedName name="чсипа">[1]топография!#REF!</definedName>
    <definedName name="чть" localSheetId="9">#REF!</definedName>
    <definedName name="чть">#REF!</definedName>
    <definedName name="ш" hidden="1">{#N/A,#N/A,TRUE,"Смета на пасс. обор. №1"}</definedName>
    <definedName name="ш_1" hidden="1">{#N/A,#N/A,TRUE,"Смета на пасс. обор. №1"}</definedName>
    <definedName name="шгнкушгрдаы" localSheetId="9">#REF!</definedName>
    <definedName name="шгнкушгрдаы">#REF!</definedName>
    <definedName name="шгфуждлоэзшщ\ыфтм" localSheetId="9">#REF!</definedName>
    <definedName name="шгфуждлоэзшщ\ыфтм">#REF!</definedName>
    <definedName name="щщ" localSheetId="9">#REF!</definedName>
    <definedName name="щщ">#REF!</definedName>
    <definedName name="ъхз" localSheetId="9">#REF!</definedName>
    <definedName name="ъхз">#REF!</definedName>
    <definedName name="ы" hidden="1">{#N/A,#N/A,TRUE,"Смета на пасс. обор. №1"}</definedName>
    <definedName name="ы_1" hidden="1">{#N/A,#N/A,TRUE,"Смета на пасс. обор. №1"}</definedName>
    <definedName name="ЫВGGGGGGGGGGGGGGG" localSheetId="9">#REF!</definedName>
    <definedName name="ЫВGGGGGGGGGGGGGGG">#REF!</definedName>
    <definedName name="ыва" hidden="1">{#N/A,#N/A,TRUE,"Смета на пасс. обор. №1"}</definedName>
    <definedName name="ыва_1" hidden="1">{#N/A,#N/A,TRUE,"Смета на пасс. обор. №1"}</definedName>
    <definedName name="ыы" localSheetId="9">#REF!</definedName>
    <definedName name="ыы">#REF!</definedName>
    <definedName name="ыы_1" localSheetId="9">#REF!</definedName>
    <definedName name="ыы_1">#REF!</definedName>
    <definedName name="ыы_10" localSheetId="9">#REF!</definedName>
    <definedName name="ыы_10">#REF!</definedName>
    <definedName name="ыы_11" localSheetId="9">#REF!</definedName>
    <definedName name="ыы_11">#REF!</definedName>
    <definedName name="ыы_12" localSheetId="9">#REF!</definedName>
    <definedName name="ыы_12">#REF!</definedName>
    <definedName name="ыы_13" localSheetId="9">#REF!</definedName>
    <definedName name="ыы_13">#REF!</definedName>
    <definedName name="ыы_14" localSheetId="9">#REF!</definedName>
    <definedName name="ыы_14">#REF!</definedName>
    <definedName name="ыы_15" localSheetId="9">#REF!</definedName>
    <definedName name="ыы_15">#REF!</definedName>
    <definedName name="ыы_16" localSheetId="9">#REF!</definedName>
    <definedName name="ыы_16">#REF!</definedName>
    <definedName name="ыы_17" localSheetId="9">#REF!</definedName>
    <definedName name="ыы_17">#REF!</definedName>
    <definedName name="ыы_18" localSheetId="9">#REF!</definedName>
    <definedName name="ыы_18">#REF!</definedName>
    <definedName name="ыы_19" localSheetId="9">#REF!</definedName>
    <definedName name="ыы_19">#REF!</definedName>
    <definedName name="ыы_2" localSheetId="9">#REF!</definedName>
    <definedName name="ыы_2">#REF!</definedName>
    <definedName name="ыы_20" localSheetId="9">#REF!</definedName>
    <definedName name="ыы_20">#REF!</definedName>
    <definedName name="ыы_21" localSheetId="9">#REF!</definedName>
    <definedName name="ыы_21">#REF!</definedName>
    <definedName name="ыы_49" localSheetId="9">#REF!</definedName>
    <definedName name="ыы_49">#REF!</definedName>
    <definedName name="ыы_50" localSheetId="9">#REF!</definedName>
    <definedName name="ыы_50">#REF!</definedName>
    <definedName name="ыы_51" localSheetId="9">#REF!</definedName>
    <definedName name="ыы_51">#REF!</definedName>
    <definedName name="ыы_52" localSheetId="9">#REF!</definedName>
    <definedName name="ыы_52">#REF!</definedName>
    <definedName name="ыы_53" localSheetId="9">#REF!</definedName>
    <definedName name="ыы_53">#REF!</definedName>
    <definedName name="ыы_54" localSheetId="9">#REF!</definedName>
    <definedName name="ыы_54">#REF!</definedName>
    <definedName name="ыы_6" localSheetId="9">#REF!</definedName>
    <definedName name="ыы_6">#REF!</definedName>
    <definedName name="ыы_7" localSheetId="9">#REF!</definedName>
    <definedName name="ыы_7">#REF!</definedName>
    <definedName name="ыы_8" localSheetId="9">#REF!</definedName>
    <definedName name="ыы_8">#REF!</definedName>
    <definedName name="ыы_9" localSheetId="9">#REF!</definedName>
    <definedName name="ыы_9">#REF!</definedName>
    <definedName name="ыыы" localSheetId="9">#REF!</definedName>
    <definedName name="ыыы">#REF!</definedName>
    <definedName name="э1" localSheetId="9">#REF!</definedName>
    <definedName name="э1">#REF!</definedName>
    <definedName name="эж" localSheetId="9">#REF!</definedName>
    <definedName name="эж">#REF!</definedName>
    <definedName name="эж_1" localSheetId="9">#REF!</definedName>
    <definedName name="эж_1">#REF!</definedName>
    <definedName name="эж_10" localSheetId="9">#REF!</definedName>
    <definedName name="эж_10">#REF!</definedName>
    <definedName name="эж_11" localSheetId="9">#REF!</definedName>
    <definedName name="эж_11">#REF!</definedName>
    <definedName name="эж_12" localSheetId="9">#REF!</definedName>
    <definedName name="эж_12">#REF!</definedName>
    <definedName name="эж_13" localSheetId="9">#REF!</definedName>
    <definedName name="эж_13">#REF!</definedName>
    <definedName name="эж_14" localSheetId="9">#REF!</definedName>
    <definedName name="эж_14">#REF!</definedName>
    <definedName name="эж_15" localSheetId="9">#REF!</definedName>
    <definedName name="эж_15">#REF!</definedName>
    <definedName name="эж_16" localSheetId="9">#REF!</definedName>
    <definedName name="эж_16">#REF!</definedName>
    <definedName name="эж_17" localSheetId="9">#REF!</definedName>
    <definedName name="эж_17">#REF!</definedName>
    <definedName name="эж_18" localSheetId="9">#REF!</definedName>
    <definedName name="эж_18">#REF!</definedName>
    <definedName name="эж_19" localSheetId="9">#REF!</definedName>
    <definedName name="эж_19">#REF!</definedName>
    <definedName name="эж_2" localSheetId="9">#REF!</definedName>
    <definedName name="эж_2">#REF!</definedName>
    <definedName name="эж_20" localSheetId="9">#REF!</definedName>
    <definedName name="эж_20">#REF!</definedName>
    <definedName name="эж_21" localSheetId="9">#REF!</definedName>
    <definedName name="эж_21">#REF!</definedName>
    <definedName name="эж_49" localSheetId="9">#REF!</definedName>
    <definedName name="эж_49">#REF!</definedName>
    <definedName name="эж_50" localSheetId="9">#REF!</definedName>
    <definedName name="эж_50">#REF!</definedName>
    <definedName name="эж_51" localSheetId="9">#REF!</definedName>
    <definedName name="эж_51">#REF!</definedName>
    <definedName name="эж_52" localSheetId="9">#REF!</definedName>
    <definedName name="эж_52">#REF!</definedName>
    <definedName name="эж_53" localSheetId="9">#REF!</definedName>
    <definedName name="эж_53">#REF!</definedName>
    <definedName name="эж_54" localSheetId="9">#REF!</definedName>
    <definedName name="эж_54">#REF!</definedName>
    <definedName name="эж_6" localSheetId="9">#REF!</definedName>
    <definedName name="эж_6">#REF!</definedName>
    <definedName name="эж_7" localSheetId="9">#REF!</definedName>
    <definedName name="эж_7">#REF!</definedName>
    <definedName name="эж_8" localSheetId="9">#REF!</definedName>
    <definedName name="эж_8">#REF!</definedName>
    <definedName name="эж_9" localSheetId="9">#REF!</definedName>
    <definedName name="эж_9">#REF!</definedName>
    <definedName name="эк" localSheetId="9">#REF!</definedName>
    <definedName name="эк">#REF!</definedName>
    <definedName name="эк1" localSheetId="9">#REF!</definedName>
    <definedName name="эк1">#REF!</definedName>
    <definedName name="эко" localSheetId="9">#REF!</definedName>
    <definedName name="эко">#REF!</definedName>
    <definedName name="эко1" localSheetId="9">#REF!</definedName>
    <definedName name="эко1">#REF!</definedName>
    <definedName name="экол.1" localSheetId="9">[1]топография!#REF!</definedName>
    <definedName name="экол.1">[1]топография!#REF!</definedName>
    <definedName name="экол1" localSheetId="9">#REF!</definedName>
    <definedName name="экол1">#REF!</definedName>
    <definedName name="экол2" localSheetId="9">#REF!</definedName>
    <definedName name="экол2">#REF!</definedName>
    <definedName name="Экол3" localSheetId="9">#REF!</definedName>
    <definedName name="Экол3">#REF!</definedName>
    <definedName name="эколог" localSheetId="9">#REF!</definedName>
    <definedName name="эколог">#REF!</definedName>
    <definedName name="экология">NA()</definedName>
    <definedName name="эл" hidden="1">{#N/A,#N/A,TRUE,"Смета на пасс. обор. №1"}</definedName>
    <definedName name="эл_1" hidden="1">{#N/A,#N/A,TRUE,"Смета на пасс. обор. №1"}</definedName>
    <definedName name="эмс" localSheetId="9">[1]топография!#REF!</definedName>
    <definedName name="эмс">[1]топография!#REF!</definedName>
    <definedName name="ю" localSheetId="9">#REF!</definedName>
    <definedName name="ю">#REF!</definedName>
    <definedName name="юб" localSheetId="9">#REF!</definedName>
    <definedName name="юб">#REF!</definedName>
    <definedName name="ЮФУ" localSheetId="9">#REF!</definedName>
    <definedName name="ЮФУ">#REF!</definedName>
    <definedName name="ЮФУ2" localSheetId="9">#REF!</definedName>
    <definedName name="ЮФУ2">#REF!</definedName>
    <definedName name="ююю" hidden="1">{#N/A,#N/A,TRUE,"Смета на пасс. обор. №1"}</definedName>
    <definedName name="ююю_1" hidden="1">{#N/A,#N/A,TRUE,"Смета на пасс. обор. №1"}</definedName>
    <definedName name="я" localSheetId="9">#REF!</definedName>
    <definedName name="я">#REF!</definedName>
  </definedNames>
  <calcPr calcId="162913" fullPrecision="0"/>
</workbook>
</file>

<file path=xl/calcChain.xml><?xml version="1.0" encoding="utf-8"?>
<calcChain xmlns="http://schemas.openxmlformats.org/spreadsheetml/2006/main">
  <c r="G19" i="50" l="1"/>
  <c r="G19" i="13"/>
  <c r="G18" i="13"/>
  <c r="E18" i="13"/>
  <c r="E19" i="13" s="1"/>
  <c r="D11" i="67"/>
  <c r="C11" i="67"/>
  <c r="B16" i="50" l="1"/>
  <c r="G17" i="13"/>
  <c r="E17" i="13" s="1"/>
  <c r="G16" i="13"/>
  <c r="E16" i="13" s="1"/>
  <c r="G15" i="13"/>
  <c r="E15" i="13" s="1"/>
  <c r="G14" i="13"/>
  <c r="E14" i="13" s="1"/>
  <c r="G13" i="13"/>
  <c r="E13" i="13" s="1"/>
  <c r="D12" i="35"/>
  <c r="C7" i="47" l="1"/>
  <c r="C6" i="47"/>
  <c r="C5" i="47"/>
  <c r="E17" i="50"/>
  <c r="E16" i="50"/>
  <c r="E15" i="50"/>
  <c r="E14" i="50"/>
  <c r="F41" i="50"/>
  <c r="C41" i="50"/>
  <c r="F29" i="50"/>
  <c r="A9" i="50" s="1"/>
  <c r="F38" i="50"/>
  <c r="D38" i="50"/>
  <c r="F36" i="50"/>
  <c r="D36" i="50"/>
  <c r="F40" i="50"/>
  <c r="D40" i="50"/>
  <c r="F42" i="50"/>
  <c r="F33" i="50" l="1"/>
  <c r="C43" i="50"/>
  <c r="F43" i="50"/>
  <c r="F32" i="50"/>
  <c r="C42" i="50"/>
  <c r="F34" i="50" l="1"/>
  <c r="F44" i="50" s="1"/>
  <c r="C44" i="50" l="1"/>
  <c r="D14" i="35" l="1"/>
  <c r="F23" i="13"/>
  <c r="G23" i="13" s="1"/>
  <c r="B6" i="81"/>
  <c r="C6" i="81" s="1"/>
  <c r="A6" i="81"/>
  <c r="E6" i="81" l="1"/>
  <c r="F22" i="13"/>
  <c r="F24" i="13" l="1"/>
  <c r="D9" i="67" l="1"/>
  <c r="D8" i="67"/>
  <c r="D6" i="67"/>
  <c r="D5" i="67"/>
  <c r="D7" i="67" l="1"/>
  <c r="G24" i="13" l="1"/>
  <c r="G20" i="13" l="1"/>
  <c r="B14" i="50" l="1"/>
  <c r="D14" i="50" s="1"/>
  <c r="D16" i="50"/>
  <c r="F16" i="50" s="1"/>
  <c r="G16" i="50" s="1"/>
  <c r="G22" i="13"/>
  <c r="L15" i="28"/>
  <c r="L14" i="28"/>
  <c r="L13" i="28"/>
  <c r="L12" i="28"/>
  <c r="F14" i="50" l="1"/>
  <c r="D16" i="35"/>
  <c r="D18" i="35" s="1"/>
  <c r="G25" i="13"/>
  <c r="L16" i="28"/>
  <c r="D18" i="28" s="1"/>
  <c r="L18" i="28" s="1"/>
  <c r="B15" i="50" l="1"/>
  <c r="G26" i="13"/>
  <c r="G14" i="50"/>
  <c r="D17" i="28"/>
  <c r="L17" i="28" s="1"/>
  <c r="D27" i="28" s="1"/>
  <c r="L27" i="28" s="1"/>
  <c r="D19" i="28"/>
  <c r="L19" i="28" s="1"/>
  <c r="D15" i="50" l="1"/>
  <c r="B17" i="50"/>
  <c r="B18" i="50"/>
  <c r="B19" i="50" s="1"/>
  <c r="B20" i="50" s="1"/>
  <c r="C13" i="47"/>
  <c r="L21" i="28"/>
  <c r="D24" i="28"/>
  <c r="D23" i="28"/>
  <c r="L23" i="28" s="1"/>
  <c r="D17" i="50" l="1"/>
  <c r="F17" i="50" s="1"/>
  <c r="G17" i="50" s="1"/>
  <c r="C19" i="47" s="1"/>
  <c r="F15" i="50"/>
  <c r="D18" i="50"/>
  <c r="D19" i="50" s="1"/>
  <c r="D20" i="50" s="1"/>
  <c r="D13" i="47"/>
  <c r="L24" i="28"/>
  <c r="G15" i="50" l="1"/>
  <c r="F18" i="50"/>
  <c r="F19" i="50" s="1"/>
  <c r="F20" i="50" s="1"/>
  <c r="E13" i="47"/>
  <c r="D25" i="28"/>
  <c r="L25" i="28" s="1"/>
  <c r="D26" i="28"/>
  <c r="L26" i="28" s="1"/>
  <c r="C14" i="47" l="1"/>
  <c r="C15" i="47" s="1"/>
  <c r="G18" i="50"/>
  <c r="D28" i="28"/>
  <c r="L28" i="28" s="1"/>
  <c r="L29" i="28" s="1"/>
  <c r="L30" i="28" s="1"/>
  <c r="L31" i="28" s="1"/>
  <c r="L32" i="28" s="1"/>
  <c r="L33" i="28" s="1"/>
  <c r="L34" i="28" s="1"/>
  <c r="G20" i="50" l="1"/>
  <c r="C16" i="47"/>
  <c r="D19" i="35"/>
  <c r="H20" i="35" l="1"/>
  <c r="H21" i="35" l="1"/>
  <c r="H22" i="35" s="1"/>
  <c r="H23" i="35" s="1"/>
  <c r="D14" i="47" l="1"/>
  <c r="D19" i="47"/>
  <c r="E19" i="47" s="1"/>
  <c r="E14" i="47" l="1"/>
  <c r="E15" i="47" s="1"/>
  <c r="G6" i="51" s="1"/>
  <c r="D15" i="47"/>
  <c r="D16" i="47"/>
  <c r="E16" i="47" s="1"/>
  <c r="B20" i="48" l="1"/>
</calcChain>
</file>

<file path=xl/comments1.xml><?xml version="1.0" encoding="utf-8"?>
<comments xmlns="http://schemas.openxmlformats.org/spreadsheetml/2006/main">
  <authors>
    <author>Автор</author>
  </authors>
  <commentList>
    <comment ref="A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другой справочник?</t>
        </r>
      </text>
    </comment>
    <comment ref="B1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позиция 2 и 3 - за двоение работ </t>
        </r>
      </text>
    </comment>
    <comment ref="B1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2. По пунктам 2 и 3 неверно указан масштаб карт, на которые наносятся результат работ. В отчёте приведены карты М 1:1500. В качестве исходных данных  использовались карты М 1:2000. </t>
        </r>
      </text>
    </comment>
    <comment ref="B2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5. Техническим отчётом не обоснованы работы по курированию инженерных изысканий п.8 сметы.</t>
        </r>
      </text>
    </comment>
  </commentList>
</comments>
</file>

<file path=xl/sharedStrings.xml><?xml version="1.0" encoding="utf-8"?>
<sst xmlns="http://schemas.openxmlformats.org/spreadsheetml/2006/main" count="1052" uniqueCount="498">
  <si>
    <t xml:space="preserve">СВОДНАЯ  СМЕТА </t>
  </si>
  <si>
    <t>Наименование организации-заказчика</t>
  </si>
  <si>
    <t>№ п/п</t>
  </si>
  <si>
    <t>Перечень выполняемых работ</t>
  </si>
  <si>
    <t>1.1</t>
  </si>
  <si>
    <t>Руб.</t>
  </si>
  <si>
    <t>на проектные (изыскательские) работы</t>
  </si>
  <si>
    <t>Наименование строительства
и стадии проектирования</t>
  </si>
  <si>
    <t>Наименование проектной организации - генерального проектировщика</t>
  </si>
  <si>
    <t>Характеристика проектируемого объекта п. ЗП</t>
  </si>
  <si>
    <t>Изыскательские работы</t>
  </si>
  <si>
    <t>Проектные работы</t>
  </si>
  <si>
    <t>Итого</t>
  </si>
  <si>
    <t>1. ИЗЫСКАТЕЛЬСКИЕ РАБОТЫ</t>
  </si>
  <si>
    <t>ИТОГО по разделу 1:</t>
  </si>
  <si>
    <t>ИТОГО по разделу 2:</t>
  </si>
  <si>
    <t>Итого:</t>
  </si>
  <si>
    <t>№№ п/п</t>
  </si>
  <si>
    <t>Наименование работ и затрат</t>
  </si>
  <si>
    <t>Единица измерен.</t>
  </si>
  <si>
    <t>Кол-во</t>
  </si>
  <si>
    <t>Обоснование стоимости</t>
  </si>
  <si>
    <t xml:space="preserve">Расчет стоимости                                                </t>
  </si>
  <si>
    <t xml:space="preserve">Стоимость, руб. </t>
  </si>
  <si>
    <t>цена за ед</t>
  </si>
  <si>
    <t>К1</t>
  </si>
  <si>
    <t>К2</t>
  </si>
  <si>
    <t>К3</t>
  </si>
  <si>
    <t>К4</t>
  </si>
  <si>
    <t>К5</t>
  </si>
  <si>
    <t>1. Полевые работы</t>
  </si>
  <si>
    <t>Итого полевых работ:</t>
  </si>
  <si>
    <t>Расходы на организацию и ликвидацию полевых работ</t>
  </si>
  <si>
    <t>Срочность выполнения работ</t>
  </si>
  <si>
    <t>НДС 18%</t>
  </si>
  <si>
    <t>Характеристика предприятия, здания, сооружения или виды работ</t>
  </si>
  <si>
    <t>Единица измерения</t>
  </si>
  <si>
    <t>1 га</t>
  </si>
  <si>
    <t>ИТОГО в ценах 2001 года:</t>
  </si>
  <si>
    <t>Составил:________________</t>
  </si>
  <si>
    <t>Расходы по курированию инженерных изысканий</t>
  </si>
  <si>
    <t>Выдача промежуточых материалов изысканий</t>
  </si>
  <si>
    <t>ИТОГО прочих расходов:</t>
  </si>
  <si>
    <t>СБЦ-99, О.У.п.15</t>
  </si>
  <si>
    <t>ИТОГО с учетом понижающего коэффициента</t>
  </si>
  <si>
    <t>ИТОГО по смете:</t>
  </si>
  <si>
    <t>Ссылка на №№ смет по формам 2п и 3п</t>
  </si>
  <si>
    <t>Пассажирская подвесная канатная дорога гондольного типа SL1 c многофункциональным центром
для п. "Романтик", ВТРК "Архыз"</t>
  </si>
  <si>
    <t xml:space="preserve">  Смета№12-02-08</t>
  </si>
  <si>
    <t>на дендрологические исследования</t>
  </si>
  <si>
    <t>Смета составлена по Справочнику базовых цен на  лесохозяйственные изыскания (2006 г.)</t>
  </si>
  <si>
    <t>Рекогносцировочные агролесомелиоративные изыскания</t>
  </si>
  <si>
    <t>1 км2</t>
  </si>
  <si>
    <t>СБЦнЛИ, М. 2006, Табл. 1 п.1</t>
  </si>
  <si>
    <t>Ландшафтный анализ территории с нанесением результатов на карты (планы) в масштабе:1 : 1500 (332- (332-175)/2)</t>
  </si>
  <si>
    <t>СБЦнЛИ, М. 2006, Табл. 18 п.2-3</t>
  </si>
  <si>
    <t>Таксация лесного фонда с ландшафтной оценкой территории и нанесением результатов на карты в масштабе:1 : 1500 (242-(242-142)/2)</t>
  </si>
  <si>
    <t>СБЦнЛИ, М. 2006, Табл. 19 п.2-3</t>
  </si>
  <si>
    <t xml:space="preserve">Подеревная инвентаризация </t>
  </si>
  <si>
    <t>1 дерево</t>
  </si>
  <si>
    <t xml:space="preserve">СБЦнЛИ, М. 2006, Табл. 20 п.1 </t>
  </si>
  <si>
    <t>О.У.,т.1 п.1</t>
  </si>
  <si>
    <t>Выполнение изысканий в горных и высокогорных районах (1700 до 2000м)</t>
  </si>
  <si>
    <t>О.У.,т.1 п.2</t>
  </si>
  <si>
    <t>Выполнение изысканий в горных и высокогорных районах (2000 до3000м)</t>
  </si>
  <si>
    <t>О.У.,т.1 п.3</t>
  </si>
  <si>
    <t>2. Прочие расходы</t>
  </si>
  <si>
    <t>Расходы по внутреннему транспорту  при расст. от базы 10 км</t>
  </si>
  <si>
    <t>СБЦнЛИ, М. 2006, т.4 п.2</t>
  </si>
  <si>
    <t>Расходы по внешнему транспорту 2300 км.</t>
  </si>
  <si>
    <t>СБЦнЛИ, М. 2006, т.5 п.6</t>
  </si>
  <si>
    <t xml:space="preserve">СБЦнЛИ, М. 2006, О.У.п.11 </t>
  </si>
  <si>
    <t xml:space="preserve">СБЦнЛИ, М. 2006, О.У.п.13 </t>
  </si>
  <si>
    <t xml:space="preserve">СБЦнЛИ, М. 2006, О.У.п.16 </t>
  </si>
  <si>
    <t>ИТОГО c  коэф.  по письмам Минстроя России №25760-ЮР/08 от 13.08.2015</t>
  </si>
  <si>
    <t xml:space="preserve"> ИТОГО по смете с НДС</t>
  </si>
  <si>
    <t>Выполнение изысканий в горных и высокогорных районах (2000 до 3000м)</t>
  </si>
  <si>
    <t xml:space="preserve"> </t>
  </si>
  <si>
    <t>Наименование предприятия, здания, сооружения</t>
  </si>
  <si>
    <t>Стадия проектирования</t>
  </si>
  <si>
    <t>Проектная документация</t>
  </si>
  <si>
    <t>Вид проектных или
изыскательских работ</t>
  </si>
  <si>
    <t>Наименование проектной (изыскательской) организации</t>
  </si>
  <si>
    <t>Наименование организации
заказчика</t>
  </si>
  <si>
    <t>Номер частей, глав, таблиц, процентов, параграфов и пунктов указаний к разделу Справочника базовых цен на проектные и изыскательские работы для строительства</t>
  </si>
  <si>
    <t>Расчет стоимости: (a+bx)*Kj или (объём строительно-монтажных работ)*проц./ 100 или количество * цена</t>
  </si>
  <si>
    <t>Стоимость работ, Руб.</t>
  </si>
  <si>
    <t>Экспертиза проектно-изыскательских работ</t>
  </si>
  <si>
    <t>Постановление Правительства РФ от 05.03.2007 № 145</t>
  </si>
  <si>
    <t>рублей</t>
  </si>
  <si>
    <t>% от суммы Спд и Сиж</t>
  </si>
  <si>
    <r>
      <t>Наименование изыскательской организации:</t>
    </r>
    <r>
      <rPr>
        <sz val="10"/>
        <rFont val="Arial Cyr"/>
        <charset val="204"/>
      </rPr>
      <t xml:space="preserve"> ООО "Росинжиниринг Проект"</t>
    </r>
  </si>
  <si>
    <t xml:space="preserve">Наименование организации заказчика:  АО «Курорты Северного Кавказа»  </t>
  </si>
  <si>
    <t xml:space="preserve">  </t>
  </si>
  <si>
    <t>Итого: ИЗ+ПД</t>
  </si>
  <si>
    <t>Примечание</t>
  </si>
  <si>
    <t xml:space="preserve">          Стоимость работ, руб без НДС</t>
  </si>
  <si>
    <t xml:space="preserve">Начало работ - </t>
  </si>
  <si>
    <t xml:space="preserve">Окончание работ - </t>
  </si>
  <si>
    <t xml:space="preserve">Расчет цены договора         </t>
  </si>
  <si>
    <t>№ п.п.</t>
  </si>
  <si>
    <t>Перечень видов работ</t>
  </si>
  <si>
    <t>без НДС</t>
  </si>
  <si>
    <t>с учетом НДС</t>
  </si>
  <si>
    <t>Инженерные изыскания</t>
  </si>
  <si>
    <t>В том числе инфляционная составляющая за период выполнения работ</t>
  </si>
  <si>
    <t>ПОЯСНИТЕЛЬНАЯ ЗАПИСКА</t>
  </si>
  <si>
    <t>К РАСЧЕТУ НАЧАЛЬНОЙ МАКСИМАЛЬНОЙ ЦЕНЫ ДОГОВОРА</t>
  </si>
  <si>
    <t>рублей с учетом НДС</t>
  </si>
  <si>
    <t>Расчет затрат на проведение экспертизы проектных решений и материалов инженерных изысканий</t>
  </si>
  <si>
    <t>комплекс</t>
  </si>
  <si>
    <t>Смета № 1-пд</t>
  </si>
  <si>
    <t>Итоговая начальная максимальная цена проектно-изыскательских работ  составляет:</t>
  </si>
  <si>
    <t>Е.А. Татаринова</t>
  </si>
  <si>
    <t>Описание метода расчета стоимости изыскательских работ</t>
  </si>
  <si>
    <t>Описание метода расчета стоимости проектных работ</t>
  </si>
  <si>
    <t>2. ПРОЕКТНЫЕ РАБОТЫ СТАДИИ ПД</t>
  </si>
  <si>
    <t>ВСЕГО:</t>
  </si>
  <si>
    <t>2.1.</t>
  </si>
  <si>
    <t>В расчете приняты предполагаемые виды и объемы проектных работ в соответствие с заданием на проектирование , предполагаемые технические характеристики объектов проектирования.</t>
  </si>
  <si>
    <t xml:space="preserve">В расчете приняты предполагаемые виды и объемы изыскательских работ  в соответствие с заданием на проектирование. </t>
  </si>
  <si>
    <t>НДС-20 %</t>
  </si>
  <si>
    <t>1.2</t>
  </si>
  <si>
    <t>Инженерно-геодезические изыскания</t>
  </si>
  <si>
    <t>Инженерно-геологические изыскания</t>
  </si>
  <si>
    <t>Инженерно-гидрометеорологические изыскания</t>
  </si>
  <si>
    <t>Инженерно-экологические изыскания</t>
  </si>
  <si>
    <t>1.3</t>
  </si>
  <si>
    <t>1.4</t>
  </si>
  <si>
    <t>Смета № 2-из</t>
  </si>
  <si>
    <t>Смета № 1-из</t>
  </si>
  <si>
    <t>Смета № 3-из</t>
  </si>
  <si>
    <t>Смета № 4-из</t>
  </si>
  <si>
    <t>Стоимость инж.изыск. в уровне цен 01.01.2001 г. без НДС</t>
  </si>
  <si>
    <t>Стоимость проектных работ в уровне цен 01.01.2001 г. без НДС</t>
  </si>
  <si>
    <t>объект:</t>
  </si>
  <si>
    <t>по адресу:</t>
  </si>
  <si>
    <t>Основания для расчета:</t>
  </si>
  <si>
    <t xml:space="preserve">Индекс фактической инфляции* </t>
  </si>
  <si>
    <t>Индекс прогнозной инфляции на период выполнения работ</t>
  </si>
  <si>
    <t>Начальная (максимальная) цена контракта с учетом индекса прогнозной инфляции на период выполнения работ</t>
  </si>
  <si>
    <t>Выполнение инженерных изысканий</t>
  </si>
  <si>
    <t>Разработка проектной документации</t>
  </si>
  <si>
    <t>Стоимость без учета НДС</t>
  </si>
  <si>
    <t>НДС-20%</t>
  </si>
  <si>
    <t>Стоимость с учетом НДС</t>
  </si>
  <si>
    <t>Примечание:</t>
  </si>
  <si>
    <t>Начало работ</t>
  </si>
  <si>
    <t>Окончание работ</t>
  </si>
  <si>
    <t>Протокол</t>
  </si>
  <si>
    <t>начальной (максимальной) цены контракта</t>
  </si>
  <si>
    <t>Объект закупки</t>
  </si>
  <si>
    <t xml:space="preserve">Начальная (максимальная ) цена контракта составляет </t>
  </si>
  <si>
    <t>Начальная (максимальная ) цена контракта включает в себя расходы:</t>
  </si>
  <si>
    <t>- резерв средств на непредвиденные работы и затраты;</t>
  </si>
  <si>
    <t>- налог на добавленную стоимость в размере 20%.</t>
  </si>
  <si>
    <t>Приложение:</t>
  </si>
  <si>
    <t>Расчет начальной (максимальной) цены контракта.</t>
  </si>
  <si>
    <t xml:space="preserve">Заказчик: </t>
  </si>
  <si>
    <t>(должность, подпись, инициалы, фамилия)</t>
  </si>
  <si>
    <t>1. Задание на проектирование.</t>
  </si>
  <si>
    <t>2. Справочники базовых цен на инженерные изыскания и справочники базовых цен на проектные работы.</t>
  </si>
  <si>
    <t>*Индекс фактической инфляции по данным Росстата от цен  сметной документации до даты формирования НМЦК = 1</t>
  </si>
  <si>
    <t>В том числе непредвиденные расходы</t>
  </si>
  <si>
    <t>В расчете учтен резерв средств на непредвиденные затраты в размере 2%</t>
  </si>
  <si>
    <t>Налог на добавленную стоимость - 20 %</t>
  </si>
  <si>
    <t>Геофизические исследования</t>
  </si>
  <si>
    <t>Смета № 5-из</t>
  </si>
  <si>
    <t>Разработка проектной документации стадии "Проектная документация"</t>
  </si>
  <si>
    <t xml:space="preserve"> Стоимость проектирования объекта в прогнозных   ценах периода проектирования (руб.)</t>
  </si>
  <si>
    <t>Продолжительность работ в соответствие с Графиком</t>
  </si>
  <si>
    <t>1.5</t>
  </si>
  <si>
    <t>- затраты на проектные работы стадии "Проектная документация";</t>
  </si>
  <si>
    <t>-индексы фактической инфляции для пересчета сметной стоимости из уровня цен составления сметной документации в уровень цен на дату определения НМЦК;</t>
  </si>
  <si>
    <t>-прогнозные индексы инфляции для пересчета из уровня цен на дату определения НМЦК в уровень цен соответствующего периода исполнения договора;</t>
  </si>
  <si>
    <t xml:space="preserve">Для определения цены изыскательских работ принят  проектно-сметный метод с  использованием в расчетах нормативных документов, включенных в Федеральный реестр сметных нормативов, подлежащих применению при определении сметной стоимости объектов капитального строительства,  строительство которых финансируется с привлечением средств федерального бюджета:  справочников базовых цен  на инженерные изыскания в строительстве и Методического пособия по определению стоимости инженерных изысканий для строительства. </t>
  </si>
  <si>
    <t>Для опредления цены проектных работ принят проектно- сметный метод с  использованием в расчетах нормативных документов, включенных в Федеральный реестр сметных нормативов, подлежащих применению при определении сметной стоимости объектов капитального строительства,  строительство которых финансируется с привлечением средств федерального бюджета:  справочников базовых цен  на проектные работы в строительстве и Методических указаний по применению справочников базовых цен на проектные работы в строительстве.</t>
  </si>
  <si>
    <t>на выполнение проектно-изыскательских работ по объекту:</t>
  </si>
  <si>
    <t>месяцев</t>
  </si>
  <si>
    <t>Форма 2п</t>
  </si>
  <si>
    <t>Приложение к</t>
  </si>
  <si>
    <t>(договору, дополнительному соглашению)</t>
  </si>
  <si>
    <t>на проектные (изыскательские)  работы</t>
  </si>
  <si>
    <t>Наименование предприятия, здания, сооружения, стадии проектирования, этапа, вида проектных</t>
  </si>
  <si>
    <t>Наименование проектной (изыскательской) организации:</t>
  </si>
  <si>
    <t>Наименование организации заказчика:</t>
  </si>
  <si>
    <t>№ пп</t>
  </si>
  <si>
    <t>Характеристика предприятия,
здания, сооружения или вид работ</t>
  </si>
  <si>
    <t>Номер частей, глав, таблиц, параграфов и пунктов указаний к разделу справочника базовых цен на проектные и изыскательские работы для строителей</t>
  </si>
  <si>
    <t>Расчет стоимости: (a+bx)*Kj или (стоимость строительно-монтажных работ)*проц./ 100 или количество * цена, руб.</t>
  </si>
  <si>
    <t>Котн=100%</t>
  </si>
  <si>
    <t xml:space="preserve">   ВСЕГО по смете</t>
  </si>
  <si>
    <t>ВСЕГО по смете</t>
  </si>
  <si>
    <t>2.2</t>
  </si>
  <si>
    <t>Вид работ</t>
  </si>
  <si>
    <t>ИТОГО</t>
  </si>
  <si>
    <t>Оценка воздействия проектируемого объекта на водные биологические ресурсы и среду их обитания (2 водных объекта)</t>
  </si>
  <si>
    <t>Резерв средств на непредвиденные работы и затраты для проектных работ</t>
  </si>
  <si>
    <t>Непредвиденные для изысканий  учтены в расчетах в размере 10% на основании п. 3.7.6 в) Методического пособия по определению стоимости инженерных изысканий для строительства, утвержденных  письмом Госстроя России от 31.03.2004 № НЗ-2078/10</t>
  </si>
  <si>
    <t>СВОДНАЯ СМЕТА</t>
  </si>
  <si>
    <t>СТОИМОСТИ ИНЖЕНЕРНЫХ ИЗЫСКАНИЙ</t>
  </si>
  <si>
    <t>Сумма, руб. без НДС</t>
  </si>
  <si>
    <t>в том числе Резерв средств на непредвиденные работы и затраты</t>
  </si>
  <si>
    <t>гора Эльбрус, Эльбрусский муниципальный район, Кабардино-Балкарская Республика, Российская Федерация.</t>
  </si>
  <si>
    <t>- оценка воздействия проектируемого объекта на водные биологические ресурсы и среду их обитания (2 водных объекта);</t>
  </si>
  <si>
    <t xml:space="preserve">СМЕТА № 1-ПД   </t>
  </si>
  <si>
    <t>Раздел 1. Горнолыжные трассы</t>
  </si>
  <si>
    <t xml:space="preserve">СБЦ "Автомобильные дороги общего пользования (2007)" табл.2 п.3
(СБЦ50-2-6-3) </t>
  </si>
  <si>
    <t>133 237,50</t>
  </si>
  <si>
    <t xml:space="preserve">19 807,50 </t>
  </si>
  <si>
    <t xml:space="preserve">48 450,00 </t>
  </si>
  <si>
    <t xml:space="preserve">10 830,00 </t>
  </si>
  <si>
    <t xml:space="preserve">8 550,00 </t>
  </si>
  <si>
    <t xml:space="preserve">7 125,00 </t>
  </si>
  <si>
    <t xml:space="preserve">25 650,00 </t>
  </si>
  <si>
    <t xml:space="preserve">12 825,00 </t>
  </si>
  <si>
    <t>Котн=93,5%</t>
  </si>
  <si>
    <t xml:space="preserve">СБЦ "Автомобильные дороги общего пользования (2007)" табл.2 п.6
(СБЦ50-2-6-6) </t>
  </si>
  <si>
    <t>Котн=95,7%</t>
  </si>
  <si>
    <t xml:space="preserve">СБЦП "Заглубленные сооружения и конструкции, водопонижение, противооползневые сооружения и мероприятия (2015)" табл.1 п.24
(СБЦП15-1-24) </t>
  </si>
  <si>
    <t>1 236 132,21</t>
  </si>
  <si>
    <t xml:space="preserve">24 722,64 </t>
  </si>
  <si>
    <t xml:space="preserve">49 445,29 </t>
  </si>
  <si>
    <t xml:space="preserve">86 529,25 </t>
  </si>
  <si>
    <t xml:space="preserve">605 704,78 </t>
  </si>
  <si>
    <t xml:space="preserve">148 335,87 </t>
  </si>
  <si>
    <t xml:space="preserve">98 890,58 </t>
  </si>
  <si>
    <t xml:space="preserve">61 806,61 </t>
  </si>
  <si>
    <t xml:space="preserve">Водопропускные трубы на автомобильных дорогах: круглые и прямоугольные железобетонные трубы отверстием до 2000 мм (Водопропускные трубы Диаметром 1600 мм длиной до 30 м каждая, 11 шт.), 30(м) </t>
  </si>
  <si>
    <t xml:space="preserve">СБЦП "Искусственные сооружения (2015)" табл.2 п.2.4
(СБЦП16-2-2.4) </t>
  </si>
  <si>
    <t>51 267,85</t>
  </si>
  <si>
    <t xml:space="preserve">32 298,75 </t>
  </si>
  <si>
    <t xml:space="preserve">13 329,64 </t>
  </si>
  <si>
    <t xml:space="preserve">5 639,46 </t>
  </si>
  <si>
    <t>Археологические исследования</t>
  </si>
  <si>
    <t xml:space="preserve">более 8 до 12 млн </t>
  </si>
  <si>
    <t>Прейскурант базовых цен на оказание услуг на 2022 год (Приложение № 1 к приказу ФГБУ "Главрыбвод" от 30.12.2021 № 266 (п.1.3.2))</t>
  </si>
  <si>
    <t xml:space="preserve">Автомобильные дороги общего пользования, категория 5, категория сложности проектирования 3: протяжение дороги до 2 км. Горнолыжная трасса ЕР16. Протяженность -1602 м, 1(дорога) </t>
  </si>
  <si>
    <t>Относительная стоимость с учетом сейсмичности 9 баллов К=1,24 (п.3.12 ОП)  и скальных грунтов К=1,02 (п. 3.12 ОП) для разделов: трасса 11%*1,26=13,9%, земляное полотно-27%*1,26=34%,водопропусные трубы и водоотвод -6%*1,26=7,6%.;</t>
  </si>
  <si>
    <t>К3= ;</t>
  </si>
  <si>
    <t>Относительная стоимость раздела "Сметы" при исключениии разделов "Дорожная одежда", "Организация содержания автомобильных дорог ", "Ресурсоемкость": 11%:89%*73=9%;</t>
  </si>
  <si>
    <t>К1= ;</t>
  </si>
  <si>
    <t>Стадийность проектирования;</t>
  </si>
  <si>
    <t>Ки1=0,4 ;</t>
  </si>
  <si>
    <t>Трасса;</t>
  </si>
  <si>
    <t xml:space="preserve"> 13,9%;</t>
  </si>
  <si>
    <t>Земляное полотно;</t>
  </si>
  <si>
    <t xml:space="preserve"> 34%;</t>
  </si>
  <si>
    <t>Водопропускные трубы и водоотвод;</t>
  </si>
  <si>
    <t xml:space="preserve"> 7,6%;</t>
  </si>
  <si>
    <t>Организация и безопасность движения, обустройство дорог, барьерное ограждение;</t>
  </si>
  <si>
    <t xml:space="preserve"> 6%;</t>
  </si>
  <si>
    <t>Охрана окружающей среды;</t>
  </si>
  <si>
    <t xml:space="preserve"> 5%;</t>
  </si>
  <si>
    <t>Проект организации строительства;</t>
  </si>
  <si>
    <t xml:space="preserve"> 18%;</t>
  </si>
  <si>
    <t>Сметная документация;</t>
  </si>
  <si>
    <t xml:space="preserve"> 9%;</t>
  </si>
  <si>
    <t>Итого "Коэфф. относительной стоимости"</t>
  </si>
  <si>
    <t xml:space="preserve">Автомобильные дороги общего пользования, категория 5, категория сложности проектирования 3: протяжение дороги до 2 км. Горнолыжная трасса ЕР18 Протяженность -1655 м, 1(дорога) </t>
  </si>
  <si>
    <t xml:space="preserve">Автомобильные дороги общего пользования, категория 5, категория сложности проектирования 3: протяжение дороги св. 2 до 5 км. Горнолыжная трасса ЕР19. Протяженность -2560 м, 2,56(км) </t>
  </si>
  <si>
    <t>Относительная стоимость с учетом сейсмичности 9 баллов К=1,24 (п.3.12 ОП)  и скальных грунтов К=1,02 (п. 3.12 ОП) для разделов: трасса 8%*1,26=10,1%, земляное полотно-32%*1,26=40,3%,водопропусные трубы и водоотвод -5%*1,26=6,3%.;</t>
  </si>
  <si>
    <t xml:space="preserve"> 10,1%;</t>
  </si>
  <si>
    <t xml:space="preserve"> 40,3%;</t>
  </si>
  <si>
    <t xml:space="preserve"> 6,3%;</t>
  </si>
  <si>
    <t xml:space="preserve">Автомобильные дороги общего пользования, категория 5, категория сложности проектирования 3: протяжение дороги св. 2 до 5 км. Горнолыжная трасса ЕР20. Протяженность -2375 м, 2,375(км) </t>
  </si>
  <si>
    <t xml:space="preserve">Автомобильные дороги общего пользования, категория 5, категория сложности проектирования 3: протяжение дороги св. 2 до 5 км. Горнолыжная трасса ЕР21. Протяженность -2424 м, 2,424(км) </t>
  </si>
  <si>
    <t xml:space="preserve">Автомобильные дороги общего пользования, категория 5, категория сложности проектирования 3: протяжение дороги до 2 км. Горнолыжная трасса ЕР22 Протяженность -300 м, 1(дорога) </t>
  </si>
  <si>
    <t xml:space="preserve">Автомобильные дороги общего пользования, категория 5, категория сложности проектирования 3: протяжение дороги до 2 км. Горнолыжная трасса ЕР24 Протяженность -502 м, 1(дорога) </t>
  </si>
  <si>
    <t xml:space="preserve">Автомобильные дороги общего пользования, категория 5, категория сложности проектирования 3: протяжение дороги до 2 км. Горнолыжная трасса ЕР25 Протяженность -710 м, 1(дорога) </t>
  </si>
  <si>
    <t>Раздел 2. Анкерное закрепление склонов</t>
  </si>
  <si>
    <t xml:space="preserve">Уположение и поверхностное закрепление склонов (откосов) на длине до 50 м в поперечном направлении к направлению склона (откоса) при высоте:свыше 5 до 10 м. Горнолыжные трассы EP16- ЕР25, 6(м) </t>
  </si>
  <si>
    <t>Количество участков свыше 50 м = (3030 м - 50 м= 2980/50 м=59,6 шт ; К=(1+59,6*0,2)=12,92;</t>
  </si>
  <si>
    <t>К1=12,92 п. 2.1.9 ТЧ;</t>
  </si>
  <si>
    <t>Относительная стоимость с учетом сейсмичности 9 баллов К=1,3 для разделов: (Конструктивные решения-7%) Итого общий коэффициент относительной стоимости К=(0,07*1,3+0,93)=1,021;</t>
  </si>
  <si>
    <t>К3=1,021 п. 3.7 МУ;</t>
  </si>
  <si>
    <t>К2=0,3 ;</t>
  </si>
  <si>
    <t>Пояснительная записка;</t>
  </si>
  <si>
    <t xml:space="preserve"> 2%;</t>
  </si>
  <si>
    <t>Схема планировочной организации земельного участка;</t>
  </si>
  <si>
    <t xml:space="preserve"> 4%;</t>
  </si>
  <si>
    <t>Архитектурные решения;</t>
  </si>
  <si>
    <t xml:space="preserve"> 7%;</t>
  </si>
  <si>
    <t>Конструктивные и объемно-планировочные решения;</t>
  </si>
  <si>
    <t>Инженерное оборудование, сети инженерно-технические мероприятия, технологические решения: Технологические решения;</t>
  </si>
  <si>
    <t xml:space="preserve"> 49%;</t>
  </si>
  <si>
    <t>Инженерное оборудование, сети инженерно-технические мероприятия, технологические решения: Электроснабжение, автоматика, связь, сигнализация;</t>
  </si>
  <si>
    <t xml:space="preserve"> 12%;</t>
  </si>
  <si>
    <t>Проект организация строительства (ПОС);</t>
  </si>
  <si>
    <t>Охрана окружающей среды (ООС);</t>
  </si>
  <si>
    <t xml:space="preserve"> 8%;</t>
  </si>
  <si>
    <t>Мероприятия по обеспечению пожарной безопасности;</t>
  </si>
  <si>
    <t>Смета на строительство;</t>
  </si>
  <si>
    <t>Раздел 3. Водопропускные трубы</t>
  </si>
  <si>
    <t>Относительная стоимость с учетом сейсмичности 9 баллов К=1,3  для разделов: (Основные конструкции - 63%) Итого общий коэффициент относительной стоимости К=(0,63*1,3+0,37)=1,189;</t>
  </si>
  <si>
    <t>К3=1,189  МУ  п. 3.7;</t>
  </si>
  <si>
    <t>Разработка раздела «Мероприятия по охране окружающей среды» (до);</t>
  </si>
  <si>
    <t>К2=1,1 ОП п.1.7;</t>
  </si>
  <si>
    <t>Стадии проектирования;</t>
  </si>
  <si>
    <t>К1=0,34 ;</t>
  </si>
  <si>
    <t>Цена привязки типовой или повторно применяемой проектной_x000D_;</t>
  </si>
  <si>
    <t>К4=9 МУ 2009 п.3.2;</t>
  </si>
  <si>
    <t>документации с внесением в нее изменений в подземную и надземную часть;</t>
  </si>
  <si>
    <t xml:space="preserve"> 63%;</t>
  </si>
  <si>
    <t>Основные конструкции;</t>
  </si>
  <si>
    <t xml:space="preserve"> 26%;</t>
  </si>
  <si>
    <t xml:space="preserve"> 11%;</t>
  </si>
  <si>
    <t>Итоги по смете:</t>
  </si>
  <si>
    <t xml:space="preserve">   Итого Поз. 1-10</t>
  </si>
  <si>
    <t>АО "КАВКАЗ.РФ"</t>
  </si>
  <si>
    <t>Итого по расчету: 12 292 122,73 руб.</t>
  </si>
  <si>
    <t>Стоимость работ,
руб.</t>
  </si>
  <si>
    <t>(356250*1)*0,4*0,935
(A*X)*Ки1*Котн</t>
  </si>
  <si>
    <t>(118750+118750*2,56)*0,4*0,957
(A+B*X)*Ки1*Котн</t>
  </si>
  <si>
    <t>161 828,70</t>
  </si>
  <si>
    <t xml:space="preserve">17 079,10 </t>
  </si>
  <si>
    <t xml:space="preserve">68 147,30 </t>
  </si>
  <si>
    <t xml:space="preserve">10 653,30 </t>
  </si>
  <si>
    <t xml:space="preserve">10 146,00 </t>
  </si>
  <si>
    <t xml:space="preserve">30 438,00 </t>
  </si>
  <si>
    <t xml:space="preserve">15 219,00 </t>
  </si>
  <si>
    <t>(118750+118750*2,375)*0,4*0,957
(A+B*X)*Ки1*Котн</t>
  </si>
  <si>
    <t>153 419,06</t>
  </si>
  <si>
    <t xml:space="preserve">16 191,56 </t>
  </si>
  <si>
    <t xml:space="preserve">64 605,94 </t>
  </si>
  <si>
    <t xml:space="preserve">10 099,69 </t>
  </si>
  <si>
    <t xml:space="preserve">9 618,75 </t>
  </si>
  <si>
    <t xml:space="preserve">28 856,25 </t>
  </si>
  <si>
    <t xml:space="preserve">14 428,12 </t>
  </si>
  <si>
    <t>(118750+118750*2,424)*0,4*0,957
(A+B*X)*Ки1*Котн</t>
  </si>
  <si>
    <t>155 646,48</t>
  </si>
  <si>
    <t xml:space="preserve">16 426,64 </t>
  </si>
  <si>
    <t xml:space="preserve">65 543,92 </t>
  </si>
  <si>
    <t xml:space="preserve">10 246,32 </t>
  </si>
  <si>
    <t xml:space="preserve">9 758,40 </t>
  </si>
  <si>
    <t xml:space="preserve">29 275,20 </t>
  </si>
  <si>
    <t xml:space="preserve">14 637,60 </t>
  </si>
  <si>
    <t>(148200+27360*6)*12,92*1,021*0,3
(A+B*X)*К1*К3*К2</t>
  </si>
  <si>
    <t>(5610+240*30)*1,189*1,1*0,34*((1+0,8*10))
(A+B*X)*К3*К2*К1*К4</t>
  </si>
  <si>
    <t>2 424 481,80</t>
  </si>
  <si>
    <t>12 292 122,73</t>
  </si>
  <si>
    <t xml:space="preserve">Проектные работы стадии "Проектная документация" </t>
  </si>
  <si>
    <t xml:space="preserve">  ВСЕГО по смете в уровне цен на III квартала 2022 г. (Письмо Минстроя РФ № 39010-ИФ/09 от 05.08.2022)</t>
  </si>
  <si>
    <t>Оценка воздействия на окружающую среду</t>
  </si>
  <si>
    <t>Смета № 2-пд</t>
  </si>
  <si>
    <t>Расчет стоимости разработки ОВОС</t>
  </si>
  <si>
    <t>Стоимость проектных работ, руб</t>
  </si>
  <si>
    <t>% стоимости разработки ОВОС от общей стоимости проектирования (П+Р)</t>
  </si>
  <si>
    <t>Стоимость разработки ОВОС, руб</t>
  </si>
  <si>
    <t>Основание</t>
  </si>
  <si>
    <t>ПД</t>
  </si>
  <si>
    <t>РД</t>
  </si>
  <si>
    <t>Всего</t>
  </si>
  <si>
    <t>Методика, 707/пр. Приложение 4, табл.4.1, п.10</t>
  </si>
  <si>
    <t xml:space="preserve">«Всесезонный туристско-рекреационный комплекс «Эльбрус», Кабардино-Балкарская Республика.«Всесезонный туристско-рекреационный комплекс «Эльбрус», Кабардино-Балкарская Республика. Горнолыжные трассы EP16,  EP18, EP19, EP20, EP21, EP22, EP24, EP25». </t>
  </si>
  <si>
    <t xml:space="preserve">СМЕТА № 1-РД   </t>
  </si>
  <si>
    <t>«Всесезонный туристско-рекреационный комплекс «Эльбрус»,Кабардино-Балкарская Республика.Горнолыжные трассы EP16,  EP18, EP19, EP20, EP21, EP22, EP24, EP25».</t>
  </si>
  <si>
    <t>Проектные работы стадии "Рабочая документация"</t>
  </si>
  <si>
    <t>Итого по расчету: 23 287 847,36 руб.</t>
  </si>
  <si>
    <t>(356250*1)*0,6*0,9169
(A*X)*Ки1*Котн</t>
  </si>
  <si>
    <t>195 987,38</t>
  </si>
  <si>
    <t>Относительная стоимость с учетом сейсмичности 9 баллов К=1,24 (п.3.12 ОП)  и скальных грунтов К=1,02 (п. 3.12 ОП) для разделов: трасса 9%*1,26=11,34%, земляное полотно-42%*1,26=52,92%,водопропусные трубы и водоотвод -9%*1,26=11,34%.;</t>
  </si>
  <si>
    <t>Относительная стоимость раздела "Сметы" при исключениии 22% разделов ("Дорожная одежда"-11%, "Организация содержания автомобильных дорог-2% ", "Охрана окружающей среды"-8%,"Ресурсоемкость-1%"): 8%:92%*70%=6,09%;</t>
  </si>
  <si>
    <t>Ки1=0,6 ;</t>
  </si>
  <si>
    <t xml:space="preserve"> 11,34%;</t>
  </si>
  <si>
    <t xml:space="preserve">24 239,25 </t>
  </si>
  <si>
    <t xml:space="preserve"> 52,92%;</t>
  </si>
  <si>
    <t xml:space="preserve">113 116,50 </t>
  </si>
  <si>
    <t xml:space="preserve"> 10%;</t>
  </si>
  <si>
    <t xml:space="preserve">21 375,00 </t>
  </si>
  <si>
    <t xml:space="preserve"> 6,09%;</t>
  </si>
  <si>
    <t xml:space="preserve">13 017,38 </t>
  </si>
  <si>
    <t>Котн=91,69%</t>
  </si>
  <si>
    <t>К4= ;</t>
  </si>
  <si>
    <t>(118750+118750*2,56)*0,6*0,9251
(A+B*X)*Ки1*Котн</t>
  </si>
  <si>
    <t>234 651,62</t>
  </si>
  <si>
    <t>Относительная стоимость с учетом сейсмичности 9 баллов К=1,24 (п.3.12 ОП)  и скальных грунтов К=1,02 (п. 3.12 ОП) для разделов: трасса 7%*1,26=8,82%, земляное полотно-43%*1,26=54,18%,водопропусные трубы и водоотвод -9%*1,26=11,34%.;</t>
  </si>
  <si>
    <t>Относительная стоимость раздела "Сметы" при исключениии 21% разделов ("Дорожная одежда"-10%, "Организация содержания автомобильных дорог "-1%," Охрана окружавющей среды"-9%, "Ресурсоемкость"-1%):8%:92%*71%=6,17%;</t>
  </si>
  <si>
    <t xml:space="preserve"> 8,82%;</t>
  </si>
  <si>
    <t xml:space="preserve">22 371,93 </t>
  </si>
  <si>
    <t xml:space="preserve"> 54,18%;</t>
  </si>
  <si>
    <t xml:space="preserve">137 427,57 </t>
  </si>
  <si>
    <t xml:space="preserve">28 763,91 </t>
  </si>
  <si>
    <t xml:space="preserve"> 6,17%;</t>
  </si>
  <si>
    <t xml:space="preserve">15 650,21 </t>
  </si>
  <si>
    <t>Котн=92,51%</t>
  </si>
  <si>
    <t>(118750+118750*2,375)*0,6*0,9251
(A+B*X)*Ки1*Котн</t>
  </si>
  <si>
    <t>222 457,64</t>
  </si>
  <si>
    <t xml:space="preserve">21 209,34 </t>
  </si>
  <si>
    <t xml:space="preserve">130 285,97 </t>
  </si>
  <si>
    <t xml:space="preserve">27 269,16 </t>
  </si>
  <si>
    <t xml:space="preserve">14 836,92 </t>
  </si>
  <si>
    <t>(118750+118750*2,424)*0,6*0,9251
(A+B*X)*Ки1*Котн</t>
  </si>
  <si>
    <t>225 687,40</t>
  </si>
  <si>
    <t xml:space="preserve">21 517,27 </t>
  </si>
  <si>
    <t xml:space="preserve">132 177,53 </t>
  </si>
  <si>
    <t xml:space="preserve">27 665,06 </t>
  </si>
  <si>
    <t xml:space="preserve">15 052,33 </t>
  </si>
  <si>
    <t>К5= ;</t>
  </si>
  <si>
    <t>(148200+27360*6)*12,92*0,7
(A+B*X)*К1*К2</t>
  </si>
  <si>
    <t>2 824 983,84</t>
  </si>
  <si>
    <t>К3= п. 3.7 МУ;</t>
  </si>
  <si>
    <t>К2=0,7 ;</t>
  </si>
  <si>
    <t xml:space="preserve">169 499,03 </t>
  </si>
  <si>
    <t xml:space="preserve">197 748,87 </t>
  </si>
  <si>
    <t xml:space="preserve"> 66%;</t>
  </si>
  <si>
    <t xml:space="preserve">1 864 489,33 </t>
  </si>
  <si>
    <t xml:space="preserve">338 998,06 </t>
  </si>
  <si>
    <t xml:space="preserve">56 499,68 </t>
  </si>
  <si>
    <t>(5610+240*30)*1,261*1,1*0,66*((1+0,8*10))
(A+B*X)*К3*К2*К1*К4</t>
  </si>
  <si>
    <t>105 546,38</t>
  </si>
  <si>
    <t>Относительная стоимость с учетом сейсмичности 9 баллов К=1,3  для разделов: (Основные конструкции - 87%) Итого общий коэффициент относительной стоимости К=(0,87*1,3+0,13)=1,261;</t>
  </si>
  <si>
    <t>К3=1,261  МУ  п. 3.7;</t>
  </si>
  <si>
    <t>К1=0,66 ;</t>
  </si>
  <si>
    <t xml:space="preserve"> 87%;</t>
  </si>
  <si>
    <t xml:space="preserve">91 825,35 </t>
  </si>
  <si>
    <t xml:space="preserve"> 13%;</t>
  </si>
  <si>
    <t xml:space="preserve">13 721,03 </t>
  </si>
  <si>
    <t>4 593 263,78</t>
  </si>
  <si>
    <t xml:space="preserve">   Всего с учетом "коэффициента на III квартал 2022 г. (Письмо Минстроя РФ № 39010-ИФ/09 от 05.08.2022) К=5,07"</t>
  </si>
  <si>
    <t>23 287 847,36</t>
  </si>
  <si>
    <t>Стоимость инж.изыск.в ценах 3 кв.2022</t>
  </si>
  <si>
    <t>Коэф.3 кв.2022</t>
  </si>
  <si>
    <t>Стоимость проектных работ в ценах 3 кв.2022</t>
  </si>
  <si>
    <t>Сумма Спд и Сиж (млн.рублей,</t>
  </si>
  <si>
    <t>Процент от суммы Спд и Сиж</t>
  </si>
  <si>
    <t>в ценах 2001 года)</t>
  </si>
  <si>
    <t>(П)</t>
  </si>
  <si>
    <t>0-0,15</t>
  </si>
  <si>
    <t>более 0,15</t>
  </si>
  <si>
    <t>более 0,25</t>
  </si>
  <si>
    <t>более 0,5</t>
  </si>
  <si>
    <t>более 0,75</t>
  </si>
  <si>
    <t>более 1</t>
  </si>
  <si>
    <t>более 1,5</t>
  </si>
  <si>
    <t>более 3</t>
  </si>
  <si>
    <t>более 4</t>
  </si>
  <si>
    <t>более 6</t>
  </si>
  <si>
    <t>более 8</t>
  </si>
  <si>
    <t>более 12</t>
  </si>
  <si>
    <t>более 18</t>
  </si>
  <si>
    <t>более 24</t>
  </si>
  <si>
    <t>более 30</t>
  </si>
  <si>
    <t>более 36</t>
  </si>
  <si>
    <t>более 45</t>
  </si>
  <si>
    <t>более 52,5</t>
  </si>
  <si>
    <t>более 60</t>
  </si>
  <si>
    <t>более 70</t>
  </si>
  <si>
    <t>более 80</t>
  </si>
  <si>
    <t>более 100</t>
  </si>
  <si>
    <t>более 120</t>
  </si>
  <si>
    <t>более 140</t>
  </si>
  <si>
    <t>более 160</t>
  </si>
  <si>
    <t>более 180</t>
  </si>
  <si>
    <t>более 200</t>
  </si>
  <si>
    <t>более 220</t>
  </si>
  <si>
    <t xml:space="preserve">Изыскательские работы </t>
  </si>
  <si>
    <t>Индекс пересчета в текущие цены 2022 г (индекс роста потребительских цен по 2021 год включительно) Распоряжение ФАУ "Главгосэкспертиза России"№ 4р от 17.01.2022</t>
  </si>
  <si>
    <t>Индекс роста потребительских цен на 2023 г. (по 2022 год включительно)</t>
  </si>
  <si>
    <t>«Всесезонный туристско-рекреационный комплекс «Эльбрус», Кабардино-Балкарская Республика.«Всесезонный туристско-рекреационный комплекс «Эльбрус», Кабардино-Балкарская Республика. Горнолыжные трассы EP16,  EP18, EP19, EP20, EP21, EP22, EP24, EP25»</t>
  </si>
  <si>
    <t xml:space="preserve">Расчет начальной (максимальной) цены контракта при осуществлении закупок работ по инженерным изысканиям и по подготовке проектной документации </t>
  </si>
  <si>
    <t>Стоимость работ в ценах  сметной документации
III квартала 2022 г.</t>
  </si>
  <si>
    <t>Стоимость работ в ценах на дату формирования начальной (максимальной) цены контракта</t>
  </si>
  <si>
    <t>Начальная (максимальная) цена контракта с учетом индекса прогнозной инфляции на период выполнения работ и с учетом  авансирования в размере</t>
  </si>
  <si>
    <t>Резерв средств на непредвиденные работы и затраты для инженерных изысканий</t>
  </si>
  <si>
    <t>**Применены индексы на III квартал 2022 года по письму Минстроя РФ от 05.08.2022 № 39010-ИФ/09.</t>
  </si>
  <si>
    <t>Расчет индекса прогнозной инфляции для инженерных изысканий и проектной документации</t>
  </si>
  <si>
    <t>Продолжительность выполнения работ, мес.</t>
  </si>
  <si>
    <t>окончание первого года</t>
  </si>
  <si>
    <t>начало второго года</t>
  </si>
  <si>
    <t>Доля сметной стоимости, подлежащая выполнению подрядчиком в 2022 году</t>
  </si>
  <si>
    <t>Доля сметной стоимости, подлежащая выполнению подрядчиком в 2023 году</t>
  </si>
  <si>
    <t>ежемесячный прогнозный индекс на 2022 год</t>
  </si>
  <si>
    <t>^(1/12)</t>
  </si>
  <si>
    <t>ежемесячный прогнозный индекс на 2023 год</t>
  </si>
  <si>
    <t>К на 2022 =</t>
  </si>
  <si>
    <t>К на 2023 =</t>
  </si>
  <si>
    <t>Индекс прогнозной инфляции</t>
  </si>
  <si>
    <t>Дата формирования НМЦК</t>
  </si>
  <si>
    <t>Доля сметной стоимости, подлежащая выполнению подрядчиком в 2024 году</t>
  </si>
  <si>
    <t>ежемесячный прогнозный индекс на 2024 год</t>
  </si>
  <si>
    <t>К на 2024 =</t>
  </si>
  <si>
    <t>окончание второго года</t>
  </si>
  <si>
    <t>начало третьего года</t>
  </si>
  <si>
    <t>Индекс Минэкономразвития РФ на 2022 г. (Письмо Минэкономразвития России от 28.09.2022 № 36804-ПК/Д03и)</t>
  </si>
  <si>
    <t>Индекс Минэкономразвития РФ на 2023 г. (Письмо Минэкономразвития России от 28.09.2022 № 36804-ПК/Д03и)</t>
  </si>
  <si>
    <t>Индекс Минэкономразвития РФ на 2024 г. (Письмо Минэкономразвития России от 28.09.2022 № 36804-ПК/Д03и)</t>
  </si>
  <si>
    <t>С учетом НДС-20%</t>
  </si>
  <si>
    <t>- затраты на инженерные изыскания:</t>
  </si>
  <si>
    <t>- оценка воздействия на окружающую среду</t>
  </si>
  <si>
    <t>Начальная максимальная цена договора (далее - НМЦД) определена в соответствии с  Приказом Минстроя России от 23 декабря 2019 г. № 841/пр «Об утверждении Порядка определения начальной (максимальной) цены контракта, цены контракта, заключаемого с единственным поставщиком (подрядчиком, исполнителем), начальной цены единицы товара, работы, услуги при осуществлении закупок в сфере градостроительной деятельности (за исключением территориального планирования) и Методики составления сметы контракта, предметом которого являются строительство, реконструкция объектов капитального строительства»;  требованием Федерального Закона от 05.04.2013 N 44-ФЗ "О контрактной системе в сфере закупок товаров, работ, услуг для обеспечения государственных и муниципальных нужд"; Заданием на проектирование объекта капитального строительства.</t>
  </si>
  <si>
    <t>Индекс пересчета в текущие цены на III квартал 2022 г. принят согласно Письму Минстроя России 
РФ № 39010-ИФ/09 от 05.08.2022/</t>
  </si>
  <si>
    <t>Прогнозные индексы инфляции для пересчета из уровня цен на дату определения НМЦК в уровень цен соответствующего периода реализации проекта определены по данным Минэкономразвития РФ согласно Письму Минэкономразвития России от 28.09.2022 № 36804-ПК/Д03и.</t>
  </si>
  <si>
    <t>Заместитель директора Департамента развития инфраструктуры АО "КАВКАЗ.РФ"</t>
  </si>
  <si>
    <t>Оценка селевой и лавинной опасности</t>
  </si>
  <si>
    <t>1.6</t>
  </si>
  <si>
    <t>Смета № 6-из</t>
  </si>
  <si>
    <t>(семьдесят два миллиона триста девяносто две тысячи пятьсот шестьдесят пять рублей, 87 копеек)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</si>
</sst>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164" formatCode="_-* #,##0_р_._-;\-* #,##0_р_._-;_-* &quot;-&quot;_р_._-;_-@_-"/>
    <numFmt numFmtId="165" formatCode="_-* #,##0.00_р_._-;\-* #,##0.00_р_._-;_-* &quot;-&quot;??_р_._-;_-@_-"/>
    <numFmt numFmtId="166" formatCode="#,##0.0"/>
    <numFmt numFmtId="167" formatCode="_-* #,##0.00_р_._-;\-* #,##0.00_р_._-;_-* &quot;-&quot;_р_._-;_-@_-"/>
    <numFmt numFmtId="168" formatCode="0.0%"/>
    <numFmt numFmtId="169" formatCode="_-* #,##0&quot;р.&quot;_-;\-* #,##0&quot;р.&quot;_-;_-* &quot;-&quot;&quot;р.&quot;_-;_-@_-"/>
    <numFmt numFmtId="170" formatCode="_-* #,##0.00&quot;р.&quot;_-;\-* #,##0.00&quot;р.&quot;_-;_-* &quot;-&quot;??&quot;р.&quot;_-;_-@_-"/>
    <numFmt numFmtId="171" formatCode="_-* #,##0\ _р_._-;\-* #,##0\ _р_._-;_-* &quot;-&quot;\ _р_._-;_-@_-"/>
    <numFmt numFmtId="172" formatCode="_-* #,##0.00\ _р_._-;\-* #,##0.00\ _р_._-;_-* &quot;-&quot;??\ _р_._-;_-@_-"/>
    <numFmt numFmtId="173" formatCode="_(* #,##0.00_);_(* \(#,##0.00\);_(* &quot;-&quot;??_);_(@_)"/>
    <numFmt numFmtId="174" formatCode="#,##0.000"/>
    <numFmt numFmtId="175" formatCode="0.000"/>
    <numFmt numFmtId="176" formatCode="0.0"/>
    <numFmt numFmtId="177" formatCode="_-* #,##0.00\ _₽_-;\-* #,##0.00\ _₽_-;_-* &quot;-&quot;??\ _₽_-;_-@_-"/>
    <numFmt numFmtId="178" formatCode="#,##0.0000000"/>
    <numFmt numFmtId="179" formatCode="0.0000000"/>
  </numFmts>
  <fonts count="11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color indexed="8"/>
      <name val="Arial"/>
      <family val="2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04"/>
    </font>
    <font>
      <sz val="8"/>
      <color rgb="FF000000"/>
      <name val="Arial"/>
      <family val="2"/>
      <charset val="204"/>
    </font>
    <font>
      <u/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7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0"/>
      <name val="Arial Cyr"/>
      <charset val="204"/>
    </font>
    <font>
      <sz val="10"/>
      <name val="Times New Roman Cyr"/>
      <charset val="204"/>
    </font>
    <font>
      <b/>
      <sz val="12"/>
      <name val="Times New Roman"/>
      <family val="1"/>
      <charset val="204"/>
    </font>
    <font>
      <b/>
      <sz val="10"/>
      <name val="Times New Roman Cyr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0"/>
      <name val="Arial Cyr"/>
      <family val="2"/>
      <charset val="204"/>
    </font>
    <font>
      <sz val="10"/>
      <color rgb="FFFF0000"/>
      <name val="Times New Roman"/>
      <family val="1"/>
      <charset val="204"/>
    </font>
    <font>
      <sz val="12"/>
      <color indexed="24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rgb="FFFF0000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Arial CYR"/>
      <family val="2"/>
      <charset val="204"/>
    </font>
    <font>
      <sz val="11"/>
      <color indexed="9"/>
      <name val="Calibri"/>
      <family val="2"/>
      <charset val="204"/>
    </font>
    <font>
      <sz val="10"/>
      <color indexed="9"/>
      <name val="Arial Cyr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60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name val="Helv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10"/>
      <color theme="1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u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8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b/>
      <sz val="11"/>
      <name val="Arial Cyr"/>
      <charset val="204"/>
    </font>
    <font>
      <i/>
      <sz val="9"/>
      <name val="Arial"/>
      <family val="2"/>
      <charset val="204"/>
    </font>
    <font>
      <sz val="12"/>
      <color theme="1"/>
      <name val="Arial"/>
      <family val="2"/>
      <charset val="204"/>
    </font>
  </fonts>
  <fills count="3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946">
    <xf numFmtId="0" fontId="0" fillId="0" borderId="0"/>
    <xf numFmtId="0" fontId="30" fillId="0" borderId="0"/>
    <xf numFmtId="165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3" fillId="3" borderId="0">
      <alignment horizontal="left" vertical="center"/>
    </xf>
    <xf numFmtId="0" fontId="33" fillId="3" borderId="0">
      <alignment horizontal="center" vertical="center"/>
    </xf>
    <xf numFmtId="0" fontId="33" fillId="3" borderId="0">
      <alignment horizontal="left" vertical="center"/>
    </xf>
    <xf numFmtId="0" fontId="33" fillId="3" borderId="0">
      <alignment horizontal="left" vertical="center"/>
    </xf>
    <xf numFmtId="0" fontId="33" fillId="3" borderId="0">
      <alignment horizontal="left" vertical="center"/>
    </xf>
    <xf numFmtId="0" fontId="33" fillId="3" borderId="0">
      <alignment horizontal="right" vertical="center"/>
    </xf>
    <xf numFmtId="0" fontId="33" fillId="3" borderId="0">
      <alignment horizontal="center" vertical="center"/>
    </xf>
    <xf numFmtId="165" fontId="30" fillId="0" borderId="0" applyFont="0" applyFill="0" applyBorder="0" applyAlignment="0" applyProtection="0"/>
    <xf numFmtId="0" fontId="30" fillId="0" borderId="0"/>
    <xf numFmtId="0" fontId="30" fillId="0" borderId="0"/>
    <xf numFmtId="165" fontId="36" fillId="0" borderId="0" applyFont="0" applyFill="0" applyBorder="0" applyAlignment="0" applyProtection="0"/>
    <xf numFmtId="0" fontId="33" fillId="3" borderId="0">
      <alignment horizontal="left" vertical="center"/>
    </xf>
    <xf numFmtId="0" fontId="33" fillId="3" borderId="0">
      <alignment horizontal="left" vertical="center"/>
    </xf>
    <xf numFmtId="0" fontId="33" fillId="3" borderId="0">
      <alignment horizontal="left" vertical="center"/>
    </xf>
    <xf numFmtId="0" fontId="33" fillId="3" borderId="0">
      <alignment horizontal="left" vertical="center"/>
    </xf>
    <xf numFmtId="0" fontId="37" fillId="4" borderId="0">
      <alignment horizontal="right" vertical="center"/>
    </xf>
    <xf numFmtId="0" fontId="33" fillId="3" borderId="0">
      <alignment horizontal="right" vertical="center"/>
    </xf>
    <xf numFmtId="0" fontId="33" fillId="3" borderId="0">
      <alignment horizontal="right" vertical="center"/>
    </xf>
    <xf numFmtId="0" fontId="33" fillId="3" borderId="0">
      <alignment horizontal="right" vertical="center"/>
    </xf>
    <xf numFmtId="0" fontId="33" fillId="5" borderId="0">
      <alignment horizontal="center" vertical="center"/>
    </xf>
    <xf numFmtId="0" fontId="37" fillId="4" borderId="0">
      <alignment horizontal="left" vertical="center"/>
    </xf>
    <xf numFmtId="0" fontId="37" fillId="0" borderId="0">
      <alignment horizontal="left" vertical="top"/>
    </xf>
    <xf numFmtId="0" fontId="33" fillId="5" borderId="0">
      <alignment horizontal="center" vertical="center"/>
    </xf>
    <xf numFmtId="0" fontId="37" fillId="4" borderId="0">
      <alignment horizontal="center" vertical="center"/>
    </xf>
    <xf numFmtId="0" fontId="37" fillId="0" borderId="0">
      <alignment horizontal="center" vertical="center"/>
    </xf>
    <xf numFmtId="0" fontId="38" fillId="4" borderId="0">
      <alignment horizontal="left" vertical="center"/>
    </xf>
    <xf numFmtId="0" fontId="37" fillId="0" borderId="0">
      <alignment horizontal="center" vertical="center"/>
    </xf>
    <xf numFmtId="0" fontId="37" fillId="4" borderId="0">
      <alignment horizontal="center" vertical="center"/>
    </xf>
    <xf numFmtId="0" fontId="37" fillId="4" borderId="0">
      <alignment horizontal="left" vertical="center"/>
    </xf>
    <xf numFmtId="0" fontId="37" fillId="4" borderId="0">
      <alignment horizontal="right" vertical="center"/>
    </xf>
    <xf numFmtId="0" fontId="37" fillId="4" borderId="0">
      <alignment horizontal="center" vertical="center"/>
    </xf>
    <xf numFmtId="0" fontId="37" fillId="4" borderId="0">
      <alignment horizontal="left" vertical="top"/>
    </xf>
    <xf numFmtId="0" fontId="37" fillId="4" borderId="0">
      <alignment horizontal="right" vertical="center"/>
    </xf>
    <xf numFmtId="0" fontId="37" fillId="4" borderId="0">
      <alignment horizontal="right" vertical="top"/>
    </xf>
    <xf numFmtId="0" fontId="37" fillId="4" borderId="0">
      <alignment horizontal="center" vertical="center"/>
    </xf>
    <xf numFmtId="0" fontId="33" fillId="3" borderId="0">
      <alignment horizontal="center" vertical="center"/>
    </xf>
    <xf numFmtId="0" fontId="33" fillId="3" borderId="0">
      <alignment horizontal="center" vertical="center"/>
    </xf>
    <xf numFmtId="0" fontId="33" fillId="3" borderId="0">
      <alignment horizontal="center" vertical="center"/>
    </xf>
    <xf numFmtId="0" fontId="39" fillId="4" borderId="0">
      <alignment horizontal="left" vertical="top"/>
    </xf>
    <xf numFmtId="0" fontId="37" fillId="4" borderId="0">
      <alignment horizontal="left" vertical="center"/>
    </xf>
    <xf numFmtId="0" fontId="39" fillId="4" borderId="0">
      <alignment horizontal="left" vertical="top"/>
    </xf>
    <xf numFmtId="0" fontId="39" fillId="4" borderId="0">
      <alignment horizontal="center" vertical="center"/>
    </xf>
    <xf numFmtId="0" fontId="40" fillId="4" borderId="0">
      <alignment horizontal="center" vertical="center"/>
    </xf>
    <xf numFmtId="0" fontId="40" fillId="0" borderId="0">
      <alignment horizontal="center" vertical="center"/>
    </xf>
    <xf numFmtId="0" fontId="37" fillId="4" borderId="0">
      <alignment horizontal="center" vertical="center"/>
    </xf>
    <xf numFmtId="0" fontId="37" fillId="0" borderId="0">
      <alignment horizontal="center" vertical="top"/>
    </xf>
    <xf numFmtId="0" fontId="37" fillId="4" borderId="0">
      <alignment horizontal="center" vertical="center"/>
    </xf>
    <xf numFmtId="0" fontId="41" fillId="0" borderId="0">
      <alignment horizontal="left" vertical="top"/>
    </xf>
    <xf numFmtId="0" fontId="37" fillId="4" borderId="0">
      <alignment horizontal="center" vertical="center"/>
    </xf>
    <xf numFmtId="0" fontId="37" fillId="0" borderId="0">
      <alignment horizontal="left" vertical="top"/>
    </xf>
    <xf numFmtId="0" fontId="37" fillId="4" borderId="0">
      <alignment horizontal="left" vertical="center"/>
    </xf>
    <xf numFmtId="0" fontId="41" fillId="0" borderId="0">
      <alignment horizontal="left" vertical="center"/>
    </xf>
    <xf numFmtId="0" fontId="33" fillId="5" borderId="0">
      <alignment horizontal="left" vertical="center"/>
    </xf>
    <xf numFmtId="0" fontId="37" fillId="4" borderId="0">
      <alignment horizontal="left" vertical="center"/>
    </xf>
    <xf numFmtId="0" fontId="41" fillId="0" borderId="0">
      <alignment horizontal="left" vertical="top"/>
    </xf>
    <xf numFmtId="0" fontId="33" fillId="5" borderId="0">
      <alignment horizontal="left" vertical="center"/>
    </xf>
    <xf numFmtId="0" fontId="4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9" fontId="36" fillId="0" borderId="0" applyFont="0" applyFill="0" applyBorder="0" applyAlignment="0" applyProtection="0"/>
    <xf numFmtId="165" fontId="42" fillId="0" borderId="0" applyFont="0" applyFill="0" applyBorder="0" applyAlignment="0" applyProtection="0"/>
    <xf numFmtId="0" fontId="31" fillId="0" borderId="0"/>
    <xf numFmtId="0" fontId="33" fillId="3" borderId="0">
      <alignment horizontal="left" vertical="center"/>
    </xf>
    <xf numFmtId="0" fontId="33" fillId="3" borderId="0">
      <alignment horizontal="left" vertical="center"/>
    </xf>
    <xf numFmtId="0" fontId="33" fillId="3" borderId="0">
      <alignment horizontal="left" vertical="center"/>
    </xf>
    <xf numFmtId="0" fontId="33" fillId="3" borderId="0">
      <alignment horizontal="left" vertical="center"/>
    </xf>
    <xf numFmtId="0" fontId="33" fillId="3" borderId="0">
      <alignment horizontal="right" vertical="center"/>
    </xf>
    <xf numFmtId="0" fontId="33" fillId="3" borderId="0">
      <alignment horizontal="right" vertical="center"/>
    </xf>
    <xf numFmtId="0" fontId="33" fillId="3" borderId="0">
      <alignment horizontal="right" vertical="center"/>
    </xf>
    <xf numFmtId="0" fontId="33" fillId="5" borderId="0">
      <alignment horizontal="center" vertical="center"/>
    </xf>
    <xf numFmtId="0" fontId="33" fillId="3" borderId="0">
      <alignment horizontal="center" vertical="center"/>
    </xf>
    <xf numFmtId="0" fontId="33" fillId="3" borderId="0">
      <alignment horizontal="center" vertical="center"/>
    </xf>
    <xf numFmtId="0" fontId="33" fillId="5" borderId="0">
      <alignment horizontal="left" vertical="center"/>
    </xf>
    <xf numFmtId="0" fontId="36" fillId="0" borderId="0"/>
    <xf numFmtId="0" fontId="35" fillId="0" borderId="0"/>
    <xf numFmtId="9" fontId="36" fillId="0" borderId="0" applyFont="0" applyFill="0" applyBorder="0" applyAlignment="0" applyProtection="0"/>
    <xf numFmtId="0" fontId="29" fillId="0" borderId="0"/>
    <xf numFmtId="0" fontId="43" fillId="0" borderId="0">
      <alignment horizontal="right" vertical="center"/>
    </xf>
    <xf numFmtId="0" fontId="44" fillId="0" borderId="0">
      <alignment horizontal="left" vertical="center"/>
    </xf>
    <xf numFmtId="0" fontId="45" fillId="0" borderId="0">
      <alignment horizontal="left" vertical="center"/>
    </xf>
    <xf numFmtId="0" fontId="45" fillId="0" borderId="0">
      <alignment horizontal="left" vertical="top"/>
    </xf>
    <xf numFmtId="0" fontId="46" fillId="0" borderId="0">
      <alignment horizontal="center" vertical="center"/>
    </xf>
    <xf numFmtId="0" fontId="45" fillId="0" borderId="0">
      <alignment horizontal="center" vertical="top"/>
    </xf>
    <xf numFmtId="0" fontId="43" fillId="0" borderId="0">
      <alignment horizontal="left" vertical="top"/>
    </xf>
    <xf numFmtId="0" fontId="43" fillId="0" borderId="0">
      <alignment horizontal="left" vertical="center"/>
    </xf>
    <xf numFmtId="0" fontId="45" fillId="0" borderId="4">
      <alignment horizontal="center" vertical="center"/>
    </xf>
    <xf numFmtId="0" fontId="43" fillId="0" borderId="4">
      <alignment horizontal="center" vertical="center"/>
    </xf>
    <xf numFmtId="0" fontId="45" fillId="0" borderId="4">
      <alignment horizontal="left" vertical="center"/>
    </xf>
    <xf numFmtId="0" fontId="45" fillId="0" borderId="4">
      <alignment horizontal="right" vertical="center"/>
    </xf>
    <xf numFmtId="0" fontId="45" fillId="0" borderId="4">
      <alignment horizontal="left" vertical="top"/>
    </xf>
    <xf numFmtId="164" fontId="30" fillId="0" borderId="0" applyFont="0" applyFill="0" applyBorder="0" applyAlignment="0" applyProtection="0"/>
    <xf numFmtId="165" fontId="35" fillId="0" borderId="0" applyFont="0" applyFill="0" applyBorder="0" applyAlignment="0" applyProtection="0"/>
    <xf numFmtId="164" fontId="30" fillId="0" borderId="0" applyFont="0" applyFill="0" applyBorder="0" applyAlignment="0" applyProtection="0"/>
    <xf numFmtId="0" fontId="28" fillId="0" borderId="0"/>
    <xf numFmtId="0" fontId="45" fillId="0" borderId="0">
      <alignment horizontal="left" vertical="top"/>
    </xf>
    <xf numFmtId="0" fontId="45" fillId="0" borderId="4">
      <alignment horizontal="right" vertical="top"/>
    </xf>
    <xf numFmtId="0" fontId="45" fillId="0" borderId="4">
      <alignment horizontal="left" vertical="top"/>
    </xf>
    <xf numFmtId="0" fontId="45" fillId="0" borderId="10">
      <alignment horizontal="left" vertical="top"/>
    </xf>
    <xf numFmtId="0" fontId="45" fillId="0" borderId="2">
      <alignment horizontal="left" vertical="top"/>
    </xf>
    <xf numFmtId="0" fontId="43" fillId="0" borderId="0">
      <alignment horizontal="left" vertical="top"/>
    </xf>
    <xf numFmtId="0" fontId="45" fillId="0" borderId="0">
      <alignment horizontal="center" vertical="top"/>
    </xf>
    <xf numFmtId="0" fontId="46" fillId="0" borderId="0">
      <alignment horizontal="center" vertical="center"/>
    </xf>
    <xf numFmtId="0" fontId="27" fillId="0" borderId="0"/>
    <xf numFmtId="0" fontId="30" fillId="0" borderId="0"/>
    <xf numFmtId="0" fontId="37" fillId="4" borderId="0">
      <alignment horizontal="left" vertical="center"/>
    </xf>
    <xf numFmtId="0" fontId="36" fillId="3" borderId="0">
      <alignment horizontal="center" vertical="center"/>
    </xf>
    <xf numFmtId="0" fontId="42" fillId="0" borderId="0"/>
    <xf numFmtId="0" fontId="42" fillId="0" borderId="0"/>
    <xf numFmtId="0" fontId="37" fillId="4" borderId="0">
      <alignment horizontal="left" vertical="center"/>
    </xf>
    <xf numFmtId="0" fontId="27" fillId="0" borderId="0"/>
    <xf numFmtId="0" fontId="31" fillId="0" borderId="0"/>
    <xf numFmtId="0" fontId="57" fillId="0" borderId="0"/>
    <xf numFmtId="164" fontId="30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0" fillId="0" borderId="0" applyFont="0" applyFill="0" applyBorder="0" applyAlignment="0" applyProtection="0"/>
    <xf numFmtId="0" fontId="26" fillId="0" borderId="0"/>
    <xf numFmtId="0" fontId="25" fillId="0" borderId="0"/>
    <xf numFmtId="0" fontId="25" fillId="0" borderId="0"/>
    <xf numFmtId="0" fontId="24" fillId="0" borderId="0"/>
    <xf numFmtId="0" fontId="43" fillId="0" borderId="0">
      <alignment horizontal="right" vertical="center"/>
    </xf>
    <xf numFmtId="0" fontId="43" fillId="0" borderId="0">
      <alignment horizontal="right" vertical="center"/>
    </xf>
    <xf numFmtId="0" fontId="23" fillId="0" borderId="0"/>
    <xf numFmtId="0" fontId="22" fillId="0" borderId="0"/>
    <xf numFmtId="0" fontId="21" fillId="0" borderId="0"/>
    <xf numFmtId="0" fontId="46" fillId="0" borderId="0">
      <alignment horizontal="center" vertical="center"/>
    </xf>
    <xf numFmtId="0" fontId="45" fillId="0" borderId="0">
      <alignment horizontal="center" vertical="top"/>
    </xf>
    <xf numFmtId="0" fontId="43" fillId="0" borderId="0">
      <alignment horizontal="left" vertical="top"/>
    </xf>
    <xf numFmtId="0" fontId="45" fillId="0" borderId="0">
      <alignment horizontal="left" vertical="top"/>
    </xf>
    <xf numFmtId="0" fontId="45" fillId="0" borderId="4">
      <alignment horizontal="center" vertical="center"/>
    </xf>
    <xf numFmtId="0" fontId="43" fillId="0" borderId="4">
      <alignment horizontal="center" vertical="center"/>
    </xf>
    <xf numFmtId="0" fontId="45" fillId="0" borderId="4">
      <alignment horizontal="left" vertical="center"/>
    </xf>
    <xf numFmtId="0" fontId="45" fillId="0" borderId="2">
      <alignment horizontal="left" vertical="top"/>
    </xf>
    <xf numFmtId="0" fontId="45" fillId="0" borderId="4">
      <alignment horizontal="right" vertical="center"/>
    </xf>
    <xf numFmtId="0" fontId="45" fillId="0" borderId="4">
      <alignment horizontal="right" vertical="top"/>
    </xf>
    <xf numFmtId="0" fontId="45" fillId="0" borderId="0">
      <alignment horizontal="left" vertical="center"/>
    </xf>
    <xf numFmtId="0" fontId="19" fillId="0" borderId="0"/>
    <xf numFmtId="0" fontId="18" fillId="0" borderId="0"/>
    <xf numFmtId="0" fontId="17" fillId="0" borderId="0"/>
    <xf numFmtId="165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0" fontId="30" fillId="0" borderId="0"/>
    <xf numFmtId="165" fontId="4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42" fillId="0" borderId="0" applyFont="0" applyFill="0" applyBorder="0" applyAlignment="0" applyProtection="0"/>
    <xf numFmtId="0" fontId="17" fillId="0" borderId="0"/>
    <xf numFmtId="165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0" fillId="0" borderId="0" applyFont="0" applyFill="0" applyBorder="0" applyAlignment="0" applyProtection="0"/>
    <xf numFmtId="0" fontId="17" fillId="0" borderId="0"/>
    <xf numFmtId="0" fontId="43" fillId="0" borderId="0">
      <alignment horizontal="right" vertical="center"/>
    </xf>
    <xf numFmtId="0" fontId="43" fillId="0" borderId="0">
      <alignment horizontal="right" vertical="center"/>
    </xf>
    <xf numFmtId="0" fontId="45" fillId="0" borderId="4">
      <alignment horizontal="right" vertical="top"/>
    </xf>
    <xf numFmtId="0" fontId="45" fillId="0" borderId="4">
      <alignment horizontal="left" vertical="top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0" fontId="17" fillId="0" borderId="0"/>
    <xf numFmtId="165" fontId="42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4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0" fillId="0" borderId="0"/>
    <xf numFmtId="168" fontId="30" fillId="0" borderId="0" applyFont="0" applyFill="0" applyBorder="0" applyAlignment="0" applyProtection="0"/>
    <xf numFmtId="0" fontId="35" fillId="0" borderId="0"/>
    <xf numFmtId="0" fontId="3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4" fillId="7" borderId="0" applyNumberFormat="0" applyBorder="0" applyAlignment="0" applyProtection="0"/>
    <xf numFmtId="0" fontId="64" fillId="7" borderId="0" applyNumberFormat="0" applyBorder="0" applyAlignment="0" applyProtection="0"/>
    <xf numFmtId="0" fontId="64" fillId="7" borderId="0" applyNumberFormat="0" applyBorder="0" applyAlignment="0" applyProtection="0"/>
    <xf numFmtId="0" fontId="64" fillId="7" borderId="0" applyNumberFormat="0" applyBorder="0" applyAlignment="0" applyProtection="0"/>
    <xf numFmtId="0" fontId="64" fillId="7" borderId="0" applyNumberFormat="0" applyBorder="0" applyAlignment="0" applyProtection="0"/>
    <xf numFmtId="0" fontId="64" fillId="7" borderId="0" applyNumberFormat="0" applyBorder="0" applyAlignment="0" applyProtection="0"/>
    <xf numFmtId="0" fontId="64" fillId="7" borderId="0" applyNumberFormat="0" applyBorder="0" applyAlignment="0" applyProtection="0"/>
    <xf numFmtId="0" fontId="64" fillId="7" borderId="0" applyNumberFormat="0" applyBorder="0" applyAlignment="0" applyProtection="0"/>
    <xf numFmtId="0" fontId="64" fillId="7" borderId="0" applyNumberFormat="0" applyBorder="0" applyAlignment="0" applyProtection="0"/>
    <xf numFmtId="0" fontId="64" fillId="7" borderId="0" applyNumberFormat="0" applyBorder="0" applyAlignment="0" applyProtection="0"/>
    <xf numFmtId="0" fontId="64" fillId="7" borderId="0" applyNumberFormat="0" applyBorder="0" applyAlignment="0" applyProtection="0"/>
    <xf numFmtId="0" fontId="64" fillId="7" borderId="0" applyNumberFormat="0" applyBorder="0" applyAlignment="0" applyProtection="0"/>
    <xf numFmtId="0" fontId="64" fillId="7" borderId="0" applyNumberFormat="0" applyBorder="0" applyAlignment="0" applyProtection="0"/>
    <xf numFmtId="0" fontId="64" fillId="7" borderId="0" applyNumberFormat="0" applyBorder="0" applyAlignment="0" applyProtection="0"/>
    <xf numFmtId="0" fontId="64" fillId="7" borderId="0" applyNumberFormat="0" applyBorder="0" applyAlignment="0" applyProtection="0"/>
    <xf numFmtId="0" fontId="64" fillId="7" borderId="0" applyNumberFormat="0" applyBorder="0" applyAlignment="0" applyProtection="0"/>
    <xf numFmtId="0" fontId="64" fillId="7" borderId="0" applyNumberFormat="0" applyBorder="0" applyAlignment="0" applyProtection="0"/>
    <xf numFmtId="0" fontId="64" fillId="7" borderId="0" applyNumberFormat="0" applyBorder="0" applyAlignment="0" applyProtection="0"/>
    <xf numFmtId="0" fontId="64" fillId="7" borderId="0" applyNumberFormat="0" applyBorder="0" applyAlignment="0" applyProtection="0"/>
    <xf numFmtId="0" fontId="64" fillId="7" borderId="0" applyNumberFormat="0" applyBorder="0" applyAlignment="0" applyProtection="0"/>
    <xf numFmtId="0" fontId="64" fillId="7" borderId="0" applyNumberFormat="0" applyBorder="0" applyAlignment="0" applyProtection="0"/>
    <xf numFmtId="0" fontId="64" fillId="7" borderId="0" applyNumberFormat="0" applyBorder="0" applyAlignment="0" applyProtection="0"/>
    <xf numFmtId="0" fontId="64" fillId="7" borderId="0" applyNumberFormat="0" applyBorder="0" applyAlignment="0" applyProtection="0"/>
    <xf numFmtId="0" fontId="64" fillId="7" borderId="0" applyNumberFormat="0" applyBorder="0" applyAlignment="0" applyProtection="0"/>
    <xf numFmtId="0" fontId="64" fillId="7" borderId="0" applyNumberFormat="0" applyBorder="0" applyAlignment="0" applyProtection="0"/>
    <xf numFmtId="0" fontId="64" fillId="7" borderId="0" applyNumberFormat="0" applyBorder="0" applyAlignment="0" applyProtection="0"/>
    <xf numFmtId="0" fontId="64" fillId="7" borderId="0" applyNumberFormat="0" applyBorder="0" applyAlignment="0" applyProtection="0"/>
    <xf numFmtId="0" fontId="64" fillId="7" borderId="0" applyNumberFormat="0" applyBorder="0" applyAlignment="0" applyProtection="0"/>
    <xf numFmtId="0" fontId="64" fillId="7" borderId="0" applyNumberFormat="0" applyBorder="0" applyAlignment="0" applyProtection="0"/>
    <xf numFmtId="0" fontId="64" fillId="7" borderId="0" applyNumberFormat="0" applyBorder="0" applyAlignment="0" applyProtection="0"/>
    <xf numFmtId="0" fontId="64" fillId="7" borderId="0" applyNumberFormat="0" applyBorder="0" applyAlignment="0" applyProtection="0"/>
    <xf numFmtId="0" fontId="64" fillId="7" borderId="0" applyNumberFormat="0" applyBorder="0" applyAlignment="0" applyProtection="0"/>
    <xf numFmtId="0" fontId="64" fillId="7" borderId="0" applyNumberFormat="0" applyBorder="0" applyAlignment="0" applyProtection="0"/>
    <xf numFmtId="0" fontId="64" fillId="7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8" borderId="0" applyNumberFormat="0" applyBorder="0" applyAlignment="0" applyProtection="0"/>
    <xf numFmtId="0" fontId="64" fillId="8" borderId="0" applyNumberFormat="0" applyBorder="0" applyAlignment="0" applyProtection="0"/>
    <xf numFmtId="0" fontId="64" fillId="8" borderId="0" applyNumberFormat="0" applyBorder="0" applyAlignment="0" applyProtection="0"/>
    <xf numFmtId="0" fontId="64" fillId="8" borderId="0" applyNumberFormat="0" applyBorder="0" applyAlignment="0" applyProtection="0"/>
    <xf numFmtId="0" fontId="64" fillId="8" borderId="0" applyNumberFormat="0" applyBorder="0" applyAlignment="0" applyProtection="0"/>
    <xf numFmtId="0" fontId="64" fillId="8" borderId="0" applyNumberFormat="0" applyBorder="0" applyAlignment="0" applyProtection="0"/>
    <xf numFmtId="0" fontId="64" fillId="8" borderId="0" applyNumberFormat="0" applyBorder="0" applyAlignment="0" applyProtection="0"/>
    <xf numFmtId="0" fontId="64" fillId="8" borderId="0" applyNumberFormat="0" applyBorder="0" applyAlignment="0" applyProtection="0"/>
    <xf numFmtId="0" fontId="64" fillId="8" borderId="0" applyNumberFormat="0" applyBorder="0" applyAlignment="0" applyProtection="0"/>
    <xf numFmtId="0" fontId="64" fillId="8" borderId="0" applyNumberFormat="0" applyBorder="0" applyAlignment="0" applyProtection="0"/>
    <xf numFmtId="0" fontId="64" fillId="8" borderId="0" applyNumberFormat="0" applyBorder="0" applyAlignment="0" applyProtection="0"/>
    <xf numFmtId="0" fontId="64" fillId="8" borderId="0" applyNumberFormat="0" applyBorder="0" applyAlignment="0" applyProtection="0"/>
    <xf numFmtId="0" fontId="64" fillId="8" borderId="0" applyNumberFormat="0" applyBorder="0" applyAlignment="0" applyProtection="0"/>
    <xf numFmtId="0" fontId="64" fillId="8" borderId="0" applyNumberFormat="0" applyBorder="0" applyAlignment="0" applyProtection="0"/>
    <xf numFmtId="0" fontId="64" fillId="8" borderId="0" applyNumberFormat="0" applyBorder="0" applyAlignment="0" applyProtection="0"/>
    <xf numFmtId="0" fontId="64" fillId="8" borderId="0" applyNumberFormat="0" applyBorder="0" applyAlignment="0" applyProtection="0"/>
    <xf numFmtId="0" fontId="64" fillId="8" borderId="0" applyNumberFormat="0" applyBorder="0" applyAlignment="0" applyProtection="0"/>
    <xf numFmtId="0" fontId="64" fillId="8" borderId="0" applyNumberFormat="0" applyBorder="0" applyAlignment="0" applyProtection="0"/>
    <xf numFmtId="0" fontId="64" fillId="8" borderId="0" applyNumberFormat="0" applyBorder="0" applyAlignment="0" applyProtection="0"/>
    <xf numFmtId="0" fontId="64" fillId="8" borderId="0" applyNumberFormat="0" applyBorder="0" applyAlignment="0" applyProtection="0"/>
    <xf numFmtId="0" fontId="64" fillId="8" borderId="0" applyNumberFormat="0" applyBorder="0" applyAlignment="0" applyProtection="0"/>
    <xf numFmtId="0" fontId="64" fillId="8" borderId="0" applyNumberFormat="0" applyBorder="0" applyAlignment="0" applyProtection="0"/>
    <xf numFmtId="0" fontId="64" fillId="8" borderId="0" applyNumberFormat="0" applyBorder="0" applyAlignment="0" applyProtection="0"/>
    <xf numFmtId="0" fontId="64" fillId="8" borderId="0" applyNumberFormat="0" applyBorder="0" applyAlignment="0" applyProtection="0"/>
    <xf numFmtId="0" fontId="64" fillId="8" borderId="0" applyNumberFormat="0" applyBorder="0" applyAlignment="0" applyProtection="0"/>
    <xf numFmtId="0" fontId="64" fillId="8" borderId="0" applyNumberFormat="0" applyBorder="0" applyAlignment="0" applyProtection="0"/>
    <xf numFmtId="0" fontId="64" fillId="8" borderId="0" applyNumberFormat="0" applyBorder="0" applyAlignment="0" applyProtection="0"/>
    <xf numFmtId="0" fontId="64" fillId="8" borderId="0" applyNumberFormat="0" applyBorder="0" applyAlignment="0" applyProtection="0"/>
    <xf numFmtId="0" fontId="64" fillId="8" borderId="0" applyNumberFormat="0" applyBorder="0" applyAlignment="0" applyProtection="0"/>
    <xf numFmtId="0" fontId="64" fillId="8" borderId="0" applyNumberFormat="0" applyBorder="0" applyAlignment="0" applyProtection="0"/>
    <xf numFmtId="0" fontId="64" fillId="8" borderId="0" applyNumberFormat="0" applyBorder="0" applyAlignment="0" applyProtection="0"/>
    <xf numFmtId="0" fontId="64" fillId="8" borderId="0" applyNumberFormat="0" applyBorder="0" applyAlignment="0" applyProtection="0"/>
    <xf numFmtId="0" fontId="64" fillId="8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9" borderId="0" applyNumberFormat="0" applyBorder="0" applyAlignment="0" applyProtection="0"/>
    <xf numFmtId="0" fontId="64" fillId="9" borderId="0" applyNumberFormat="0" applyBorder="0" applyAlignment="0" applyProtection="0"/>
    <xf numFmtId="0" fontId="64" fillId="9" borderId="0" applyNumberFormat="0" applyBorder="0" applyAlignment="0" applyProtection="0"/>
    <xf numFmtId="0" fontId="64" fillId="9" borderId="0" applyNumberFormat="0" applyBorder="0" applyAlignment="0" applyProtection="0"/>
    <xf numFmtId="0" fontId="64" fillId="9" borderId="0" applyNumberFormat="0" applyBorder="0" applyAlignment="0" applyProtection="0"/>
    <xf numFmtId="0" fontId="64" fillId="9" borderId="0" applyNumberFormat="0" applyBorder="0" applyAlignment="0" applyProtection="0"/>
    <xf numFmtId="0" fontId="64" fillId="9" borderId="0" applyNumberFormat="0" applyBorder="0" applyAlignment="0" applyProtection="0"/>
    <xf numFmtId="0" fontId="64" fillId="9" borderId="0" applyNumberFormat="0" applyBorder="0" applyAlignment="0" applyProtection="0"/>
    <xf numFmtId="0" fontId="64" fillId="9" borderId="0" applyNumberFormat="0" applyBorder="0" applyAlignment="0" applyProtection="0"/>
    <xf numFmtId="0" fontId="64" fillId="9" borderId="0" applyNumberFormat="0" applyBorder="0" applyAlignment="0" applyProtection="0"/>
    <xf numFmtId="0" fontId="64" fillId="9" borderId="0" applyNumberFormat="0" applyBorder="0" applyAlignment="0" applyProtection="0"/>
    <xf numFmtId="0" fontId="64" fillId="9" borderId="0" applyNumberFormat="0" applyBorder="0" applyAlignment="0" applyProtection="0"/>
    <xf numFmtId="0" fontId="64" fillId="9" borderId="0" applyNumberFormat="0" applyBorder="0" applyAlignment="0" applyProtection="0"/>
    <xf numFmtId="0" fontId="64" fillId="9" borderId="0" applyNumberFormat="0" applyBorder="0" applyAlignment="0" applyProtection="0"/>
    <xf numFmtId="0" fontId="64" fillId="9" borderId="0" applyNumberFormat="0" applyBorder="0" applyAlignment="0" applyProtection="0"/>
    <xf numFmtId="0" fontId="64" fillId="9" borderId="0" applyNumberFormat="0" applyBorder="0" applyAlignment="0" applyProtection="0"/>
    <xf numFmtId="0" fontId="64" fillId="9" borderId="0" applyNumberFormat="0" applyBorder="0" applyAlignment="0" applyProtection="0"/>
    <xf numFmtId="0" fontId="64" fillId="9" borderId="0" applyNumberFormat="0" applyBorder="0" applyAlignment="0" applyProtection="0"/>
    <xf numFmtId="0" fontId="64" fillId="9" borderId="0" applyNumberFormat="0" applyBorder="0" applyAlignment="0" applyProtection="0"/>
    <xf numFmtId="0" fontId="64" fillId="9" borderId="0" applyNumberFormat="0" applyBorder="0" applyAlignment="0" applyProtection="0"/>
    <xf numFmtId="0" fontId="64" fillId="9" borderId="0" applyNumberFormat="0" applyBorder="0" applyAlignment="0" applyProtection="0"/>
    <xf numFmtId="0" fontId="64" fillId="9" borderId="0" applyNumberFormat="0" applyBorder="0" applyAlignment="0" applyProtection="0"/>
    <xf numFmtId="0" fontId="64" fillId="9" borderId="0" applyNumberFormat="0" applyBorder="0" applyAlignment="0" applyProtection="0"/>
    <xf numFmtId="0" fontId="64" fillId="9" borderId="0" applyNumberFormat="0" applyBorder="0" applyAlignment="0" applyProtection="0"/>
    <xf numFmtId="0" fontId="64" fillId="9" borderId="0" applyNumberFormat="0" applyBorder="0" applyAlignment="0" applyProtection="0"/>
    <xf numFmtId="0" fontId="64" fillId="9" borderId="0" applyNumberFormat="0" applyBorder="0" applyAlignment="0" applyProtection="0"/>
    <xf numFmtId="0" fontId="64" fillId="9" borderId="0" applyNumberFormat="0" applyBorder="0" applyAlignment="0" applyProtection="0"/>
    <xf numFmtId="0" fontId="64" fillId="9" borderId="0" applyNumberFormat="0" applyBorder="0" applyAlignment="0" applyProtection="0"/>
    <xf numFmtId="0" fontId="64" fillId="9" borderId="0" applyNumberFormat="0" applyBorder="0" applyAlignment="0" applyProtection="0"/>
    <xf numFmtId="0" fontId="64" fillId="9" borderId="0" applyNumberFormat="0" applyBorder="0" applyAlignment="0" applyProtection="0"/>
    <xf numFmtId="0" fontId="64" fillId="9" borderId="0" applyNumberFormat="0" applyBorder="0" applyAlignment="0" applyProtection="0"/>
    <xf numFmtId="0" fontId="64" fillId="9" borderId="0" applyNumberFormat="0" applyBorder="0" applyAlignment="0" applyProtection="0"/>
    <xf numFmtId="0" fontId="64" fillId="9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3" borderId="0" applyNumberFormat="0" applyBorder="0" applyAlignment="0" applyProtection="0"/>
    <xf numFmtId="0" fontId="63" fillId="16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4" borderId="0" applyNumberFormat="0" applyBorder="0" applyAlignment="0" applyProtection="0"/>
    <xf numFmtId="0" fontId="67" fillId="8" borderId="0" applyNumberFormat="0" applyBorder="0" applyAlignment="0" applyProtection="0"/>
    <xf numFmtId="0" fontId="68" fillId="25" borderId="15" applyNumberFormat="0" applyAlignment="0" applyProtection="0"/>
    <xf numFmtId="0" fontId="69" fillId="26" borderId="16" applyNumberFormat="0" applyAlignment="0" applyProtection="0"/>
    <xf numFmtId="0" fontId="70" fillId="0" borderId="0" applyNumberFormat="0" applyFill="0" applyBorder="0" applyAlignment="0" applyProtection="0"/>
    <xf numFmtId="0" fontId="71" fillId="9" borderId="0" applyNumberFormat="0" applyBorder="0" applyAlignment="0" applyProtection="0"/>
    <xf numFmtId="0" fontId="72" fillId="0" borderId="17" applyNumberFormat="0" applyFill="0" applyAlignment="0" applyProtection="0"/>
    <xf numFmtId="0" fontId="73" fillId="0" borderId="18" applyNumberFormat="0" applyFill="0" applyAlignment="0" applyProtection="0"/>
    <xf numFmtId="0" fontId="74" fillId="0" borderId="19" applyNumberFormat="0" applyFill="0" applyAlignment="0" applyProtection="0"/>
    <xf numFmtId="0" fontId="74" fillId="0" borderId="0" applyNumberFormat="0" applyFill="0" applyBorder="0" applyAlignment="0" applyProtection="0"/>
    <xf numFmtId="0" fontId="75" fillId="12" borderId="15" applyNumberFormat="0" applyAlignment="0" applyProtection="0"/>
    <xf numFmtId="0" fontId="76" fillId="0" borderId="20" applyNumberFormat="0" applyFill="0" applyAlignment="0" applyProtection="0"/>
    <xf numFmtId="0" fontId="77" fillId="27" borderId="0" applyNumberFormat="0" applyBorder="0" applyAlignment="0" applyProtection="0"/>
    <xf numFmtId="0" fontId="78" fillId="0" borderId="0" applyNumberFormat="0" applyFill="0" applyBorder="0" applyAlignment="0" applyProtection="0"/>
    <xf numFmtId="0" fontId="30" fillId="28" borderId="21" applyNumberFormat="0" applyFont="0" applyAlignment="0" applyProtection="0"/>
    <xf numFmtId="0" fontId="79" fillId="25" borderId="22" applyNumberFormat="0" applyAlignment="0" applyProtection="0"/>
    <xf numFmtId="0" fontId="37" fillId="4" borderId="0">
      <alignment horizontal="left" vertical="center"/>
    </xf>
    <xf numFmtId="0" fontId="37" fillId="0" borderId="0">
      <alignment horizontal="center" vertical="center"/>
    </xf>
    <xf numFmtId="0" fontId="41" fillId="0" borderId="0">
      <alignment horizontal="center" vertical="center"/>
    </xf>
    <xf numFmtId="0" fontId="37" fillId="0" borderId="0">
      <alignment horizontal="left" vertical="center"/>
    </xf>
    <xf numFmtId="0" fontId="37" fillId="0" borderId="0">
      <alignment horizontal="right" vertical="center"/>
    </xf>
    <xf numFmtId="0" fontId="37" fillId="0" borderId="0">
      <alignment horizontal="center" vertical="center"/>
    </xf>
    <xf numFmtId="0" fontId="37" fillId="0" borderId="0">
      <alignment horizontal="left" vertical="top"/>
    </xf>
    <xf numFmtId="0" fontId="37" fillId="0" borderId="0">
      <alignment horizontal="right" vertical="center"/>
    </xf>
    <xf numFmtId="0" fontId="37" fillId="0" borderId="0">
      <alignment horizontal="left" vertical="center"/>
    </xf>
    <xf numFmtId="0" fontId="33" fillId="3" borderId="0">
      <alignment horizontal="center" vertical="center"/>
    </xf>
    <xf numFmtId="0" fontId="37" fillId="0" borderId="0">
      <alignment horizontal="right" vertical="top"/>
    </xf>
    <xf numFmtId="0" fontId="37" fillId="0" borderId="0">
      <alignment horizontal="left" vertical="top"/>
    </xf>
    <xf numFmtId="0" fontId="80" fillId="0" borderId="0" applyNumberFormat="0" applyFill="0" applyBorder="0" applyAlignment="0" applyProtection="0"/>
    <xf numFmtId="0" fontId="81" fillId="0" borderId="23" applyNumberFormat="0" applyFill="0" applyAlignment="0" applyProtection="0"/>
    <xf numFmtId="0" fontId="82" fillId="0" borderId="0" applyNumberFormat="0" applyFill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2" borderId="0" applyNumberFormat="0" applyBorder="0" applyAlignment="0" applyProtection="0"/>
    <xf numFmtId="0" fontId="66" fillId="22" borderId="0" applyNumberFormat="0" applyBorder="0" applyAlignment="0" applyProtection="0"/>
    <xf numFmtId="0" fontId="66" fillId="22" borderId="0" applyNumberFormat="0" applyBorder="0" applyAlignment="0" applyProtection="0"/>
    <xf numFmtId="0" fontId="66" fillId="22" borderId="0" applyNumberFormat="0" applyBorder="0" applyAlignment="0" applyProtection="0"/>
    <xf numFmtId="0" fontId="66" fillId="22" borderId="0" applyNumberFormat="0" applyBorder="0" applyAlignment="0" applyProtection="0"/>
    <xf numFmtId="0" fontId="66" fillId="22" borderId="0" applyNumberFormat="0" applyBorder="0" applyAlignment="0" applyProtection="0"/>
    <xf numFmtId="0" fontId="66" fillId="22" borderId="0" applyNumberFormat="0" applyBorder="0" applyAlignment="0" applyProtection="0"/>
    <xf numFmtId="0" fontId="66" fillId="22" borderId="0" applyNumberFormat="0" applyBorder="0" applyAlignment="0" applyProtection="0"/>
    <xf numFmtId="0" fontId="66" fillId="22" borderId="0" applyNumberFormat="0" applyBorder="0" applyAlignment="0" applyProtection="0"/>
    <xf numFmtId="0" fontId="66" fillId="22" borderId="0" applyNumberFormat="0" applyBorder="0" applyAlignment="0" applyProtection="0"/>
    <xf numFmtId="0" fontId="66" fillId="22" borderId="0" applyNumberFormat="0" applyBorder="0" applyAlignment="0" applyProtection="0"/>
    <xf numFmtId="0" fontId="66" fillId="22" borderId="0" applyNumberFormat="0" applyBorder="0" applyAlignment="0" applyProtection="0"/>
    <xf numFmtId="0" fontId="66" fillId="22" borderId="0" applyNumberFormat="0" applyBorder="0" applyAlignment="0" applyProtection="0"/>
    <xf numFmtId="0" fontId="66" fillId="22" borderId="0" applyNumberFormat="0" applyBorder="0" applyAlignment="0" applyProtection="0"/>
    <xf numFmtId="0" fontId="66" fillId="22" borderId="0" applyNumberFormat="0" applyBorder="0" applyAlignment="0" applyProtection="0"/>
    <xf numFmtId="0" fontId="66" fillId="22" borderId="0" applyNumberFormat="0" applyBorder="0" applyAlignment="0" applyProtection="0"/>
    <xf numFmtId="0" fontId="66" fillId="22" borderId="0" applyNumberFormat="0" applyBorder="0" applyAlignment="0" applyProtection="0"/>
    <xf numFmtId="0" fontId="66" fillId="22" borderId="0" applyNumberFormat="0" applyBorder="0" applyAlignment="0" applyProtection="0"/>
    <xf numFmtId="0" fontId="66" fillId="22" borderId="0" applyNumberFormat="0" applyBorder="0" applyAlignment="0" applyProtection="0"/>
    <xf numFmtId="0" fontId="66" fillId="22" borderId="0" applyNumberFormat="0" applyBorder="0" applyAlignment="0" applyProtection="0"/>
    <xf numFmtId="0" fontId="66" fillId="22" borderId="0" applyNumberFormat="0" applyBorder="0" applyAlignment="0" applyProtection="0"/>
    <xf numFmtId="0" fontId="66" fillId="22" borderId="0" applyNumberFormat="0" applyBorder="0" applyAlignment="0" applyProtection="0"/>
    <xf numFmtId="0" fontId="66" fillId="22" borderId="0" applyNumberFormat="0" applyBorder="0" applyAlignment="0" applyProtection="0"/>
    <xf numFmtId="0" fontId="66" fillId="22" borderId="0" applyNumberFormat="0" applyBorder="0" applyAlignment="0" applyProtection="0"/>
    <xf numFmtId="0" fontId="66" fillId="22" borderId="0" applyNumberFormat="0" applyBorder="0" applyAlignment="0" applyProtection="0"/>
    <xf numFmtId="0" fontId="66" fillId="22" borderId="0" applyNumberFormat="0" applyBorder="0" applyAlignment="0" applyProtection="0"/>
    <xf numFmtId="0" fontId="66" fillId="22" borderId="0" applyNumberFormat="0" applyBorder="0" applyAlignment="0" applyProtection="0"/>
    <xf numFmtId="0" fontId="66" fillId="22" borderId="0" applyNumberFormat="0" applyBorder="0" applyAlignment="0" applyProtection="0"/>
    <xf numFmtId="0" fontId="66" fillId="22" borderId="0" applyNumberFormat="0" applyBorder="0" applyAlignment="0" applyProtection="0"/>
    <xf numFmtId="0" fontId="66" fillId="22" borderId="0" applyNumberFormat="0" applyBorder="0" applyAlignment="0" applyProtection="0"/>
    <xf numFmtId="0" fontId="66" fillId="22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83" fillId="12" borderId="15" applyNumberFormat="0" applyAlignment="0" applyProtection="0"/>
    <xf numFmtId="0" fontId="83" fillId="12" borderId="15" applyNumberFormat="0" applyAlignment="0" applyProtection="0"/>
    <xf numFmtId="0" fontId="83" fillId="12" borderId="15" applyNumberFormat="0" applyAlignment="0" applyProtection="0"/>
    <xf numFmtId="0" fontId="83" fillId="12" borderId="15" applyNumberFormat="0" applyAlignment="0" applyProtection="0"/>
    <xf numFmtId="0" fontId="83" fillId="12" borderId="15" applyNumberFormat="0" applyAlignment="0" applyProtection="0"/>
    <xf numFmtId="0" fontId="83" fillId="12" borderId="15" applyNumberFormat="0" applyAlignment="0" applyProtection="0"/>
    <xf numFmtId="0" fontId="83" fillId="12" borderId="15" applyNumberFormat="0" applyAlignment="0" applyProtection="0"/>
    <xf numFmtId="0" fontId="83" fillId="12" borderId="15" applyNumberFormat="0" applyAlignment="0" applyProtection="0"/>
    <xf numFmtId="0" fontId="83" fillId="12" borderId="15" applyNumberFormat="0" applyAlignment="0" applyProtection="0"/>
    <xf numFmtId="0" fontId="83" fillId="12" borderId="15" applyNumberFormat="0" applyAlignment="0" applyProtection="0"/>
    <xf numFmtId="0" fontId="83" fillId="12" borderId="15" applyNumberFormat="0" applyAlignment="0" applyProtection="0"/>
    <xf numFmtId="0" fontId="83" fillId="12" borderId="15" applyNumberFormat="0" applyAlignment="0" applyProtection="0"/>
    <xf numFmtId="0" fontId="83" fillId="12" borderId="15" applyNumberFormat="0" applyAlignment="0" applyProtection="0"/>
    <xf numFmtId="0" fontId="83" fillId="12" borderId="15" applyNumberFormat="0" applyAlignment="0" applyProtection="0"/>
    <xf numFmtId="0" fontId="83" fillId="12" borderId="15" applyNumberFormat="0" applyAlignment="0" applyProtection="0"/>
    <xf numFmtId="0" fontId="83" fillId="12" borderId="15" applyNumberFormat="0" applyAlignment="0" applyProtection="0"/>
    <xf numFmtId="0" fontId="83" fillId="12" borderId="15" applyNumberFormat="0" applyAlignment="0" applyProtection="0"/>
    <xf numFmtId="0" fontId="83" fillId="12" borderId="15" applyNumberFormat="0" applyAlignment="0" applyProtection="0"/>
    <xf numFmtId="0" fontId="83" fillId="12" borderId="15" applyNumberFormat="0" applyAlignment="0" applyProtection="0"/>
    <xf numFmtId="0" fontId="83" fillId="12" borderId="15" applyNumberFormat="0" applyAlignment="0" applyProtection="0"/>
    <xf numFmtId="0" fontId="83" fillId="12" borderId="15" applyNumberFormat="0" applyAlignment="0" applyProtection="0"/>
    <xf numFmtId="0" fontId="83" fillId="12" borderId="15" applyNumberFormat="0" applyAlignment="0" applyProtection="0"/>
    <xf numFmtId="0" fontId="83" fillId="12" borderId="15" applyNumberFormat="0" applyAlignment="0" applyProtection="0"/>
    <xf numFmtId="0" fontId="83" fillId="12" borderId="15" applyNumberFormat="0" applyAlignment="0" applyProtection="0"/>
    <xf numFmtId="0" fontId="83" fillId="12" borderId="15" applyNumberFormat="0" applyAlignment="0" applyProtection="0"/>
    <xf numFmtId="0" fontId="83" fillId="12" borderId="15" applyNumberFormat="0" applyAlignment="0" applyProtection="0"/>
    <xf numFmtId="0" fontId="83" fillId="12" borderId="15" applyNumberFormat="0" applyAlignment="0" applyProtection="0"/>
    <xf numFmtId="0" fontId="83" fillId="12" borderId="15" applyNumberFormat="0" applyAlignment="0" applyProtection="0"/>
    <xf numFmtId="0" fontId="83" fillId="12" borderId="15" applyNumberFormat="0" applyAlignment="0" applyProtection="0"/>
    <xf numFmtId="0" fontId="83" fillId="12" borderId="15" applyNumberFormat="0" applyAlignment="0" applyProtection="0"/>
    <xf numFmtId="0" fontId="83" fillId="12" borderId="15" applyNumberFormat="0" applyAlignment="0" applyProtection="0"/>
    <xf numFmtId="0" fontId="83" fillId="12" borderId="15" applyNumberFormat="0" applyAlignment="0" applyProtection="0"/>
    <xf numFmtId="0" fontId="83" fillId="12" borderId="15" applyNumberFormat="0" applyAlignment="0" applyProtection="0"/>
    <xf numFmtId="0" fontId="84" fillId="25" borderId="22" applyNumberFormat="0" applyAlignment="0" applyProtection="0"/>
    <xf numFmtId="0" fontId="84" fillId="25" borderId="22" applyNumberFormat="0" applyAlignment="0" applyProtection="0"/>
    <xf numFmtId="0" fontId="84" fillId="25" borderId="22" applyNumberFormat="0" applyAlignment="0" applyProtection="0"/>
    <xf numFmtId="0" fontId="84" fillId="25" borderId="22" applyNumberFormat="0" applyAlignment="0" applyProtection="0"/>
    <xf numFmtId="0" fontId="84" fillId="25" borderId="22" applyNumberFormat="0" applyAlignment="0" applyProtection="0"/>
    <xf numFmtId="0" fontId="84" fillId="25" borderId="22" applyNumberFormat="0" applyAlignment="0" applyProtection="0"/>
    <xf numFmtId="0" fontId="84" fillId="25" borderId="22" applyNumberFormat="0" applyAlignment="0" applyProtection="0"/>
    <xf numFmtId="0" fontId="84" fillId="25" borderId="22" applyNumberFormat="0" applyAlignment="0" applyProtection="0"/>
    <xf numFmtId="0" fontId="84" fillId="25" borderId="22" applyNumberFormat="0" applyAlignment="0" applyProtection="0"/>
    <xf numFmtId="0" fontId="84" fillId="25" borderId="22" applyNumberFormat="0" applyAlignment="0" applyProtection="0"/>
    <xf numFmtId="0" fontId="84" fillId="25" borderId="22" applyNumberFormat="0" applyAlignment="0" applyProtection="0"/>
    <xf numFmtId="0" fontId="84" fillId="25" borderId="22" applyNumberFormat="0" applyAlignment="0" applyProtection="0"/>
    <xf numFmtId="0" fontId="84" fillId="25" borderId="22" applyNumberFormat="0" applyAlignment="0" applyProtection="0"/>
    <xf numFmtId="0" fontId="84" fillId="25" borderId="22" applyNumberFormat="0" applyAlignment="0" applyProtection="0"/>
    <xf numFmtId="0" fontId="84" fillId="25" borderId="22" applyNumberFormat="0" applyAlignment="0" applyProtection="0"/>
    <xf numFmtId="0" fontId="84" fillId="25" borderId="22" applyNumberFormat="0" applyAlignment="0" applyProtection="0"/>
    <xf numFmtId="0" fontId="84" fillId="25" borderId="22" applyNumberFormat="0" applyAlignment="0" applyProtection="0"/>
    <xf numFmtId="0" fontId="84" fillId="25" borderId="22" applyNumberFormat="0" applyAlignment="0" applyProtection="0"/>
    <xf numFmtId="0" fontId="84" fillId="25" borderId="22" applyNumberFormat="0" applyAlignment="0" applyProtection="0"/>
    <xf numFmtId="0" fontId="84" fillId="25" borderId="22" applyNumberFormat="0" applyAlignment="0" applyProtection="0"/>
    <xf numFmtId="0" fontId="84" fillId="25" borderId="22" applyNumberFormat="0" applyAlignment="0" applyProtection="0"/>
    <xf numFmtId="0" fontId="84" fillId="25" borderId="22" applyNumberFormat="0" applyAlignment="0" applyProtection="0"/>
    <xf numFmtId="0" fontId="84" fillId="25" borderId="22" applyNumberFormat="0" applyAlignment="0" applyProtection="0"/>
    <xf numFmtId="0" fontId="84" fillId="25" borderId="22" applyNumberFormat="0" applyAlignment="0" applyProtection="0"/>
    <xf numFmtId="0" fontId="84" fillId="25" borderId="22" applyNumberFormat="0" applyAlignment="0" applyProtection="0"/>
    <xf numFmtId="0" fontId="84" fillId="25" borderId="22" applyNumberFormat="0" applyAlignment="0" applyProtection="0"/>
    <xf numFmtId="0" fontId="84" fillId="25" borderId="22" applyNumberFormat="0" applyAlignment="0" applyProtection="0"/>
    <xf numFmtId="0" fontId="84" fillId="25" borderId="22" applyNumberFormat="0" applyAlignment="0" applyProtection="0"/>
    <xf numFmtId="0" fontId="84" fillId="25" borderId="22" applyNumberFormat="0" applyAlignment="0" applyProtection="0"/>
    <xf numFmtId="0" fontId="84" fillId="25" borderId="22" applyNumberFormat="0" applyAlignment="0" applyProtection="0"/>
    <xf numFmtId="0" fontId="84" fillId="25" borderId="22" applyNumberFormat="0" applyAlignment="0" applyProtection="0"/>
    <xf numFmtId="0" fontId="84" fillId="25" borderId="22" applyNumberFormat="0" applyAlignment="0" applyProtection="0"/>
    <xf numFmtId="0" fontId="84" fillId="25" borderId="22" applyNumberFormat="0" applyAlignment="0" applyProtection="0"/>
    <xf numFmtId="0" fontId="85" fillId="25" borderId="15" applyNumberFormat="0" applyAlignment="0" applyProtection="0"/>
    <xf numFmtId="0" fontId="85" fillId="25" borderId="15" applyNumberFormat="0" applyAlignment="0" applyProtection="0"/>
    <xf numFmtId="0" fontId="85" fillId="25" borderId="15" applyNumberFormat="0" applyAlignment="0" applyProtection="0"/>
    <xf numFmtId="0" fontId="85" fillId="25" borderId="15" applyNumberFormat="0" applyAlignment="0" applyProtection="0"/>
    <xf numFmtId="0" fontId="85" fillId="25" borderId="15" applyNumberFormat="0" applyAlignment="0" applyProtection="0"/>
    <xf numFmtId="0" fontId="85" fillId="25" borderId="15" applyNumberFormat="0" applyAlignment="0" applyProtection="0"/>
    <xf numFmtId="0" fontId="85" fillId="25" borderId="15" applyNumberFormat="0" applyAlignment="0" applyProtection="0"/>
    <xf numFmtId="0" fontId="85" fillId="25" borderId="15" applyNumberFormat="0" applyAlignment="0" applyProtection="0"/>
    <xf numFmtId="0" fontId="85" fillId="25" borderId="15" applyNumberFormat="0" applyAlignment="0" applyProtection="0"/>
    <xf numFmtId="0" fontId="85" fillId="25" borderId="15" applyNumberFormat="0" applyAlignment="0" applyProtection="0"/>
    <xf numFmtId="0" fontId="85" fillId="25" borderId="15" applyNumberFormat="0" applyAlignment="0" applyProtection="0"/>
    <xf numFmtId="0" fontId="85" fillId="25" borderId="15" applyNumberFormat="0" applyAlignment="0" applyProtection="0"/>
    <xf numFmtId="0" fontId="85" fillId="25" borderId="15" applyNumberFormat="0" applyAlignment="0" applyProtection="0"/>
    <xf numFmtId="0" fontId="85" fillId="25" borderId="15" applyNumberFormat="0" applyAlignment="0" applyProtection="0"/>
    <xf numFmtId="0" fontId="85" fillId="25" borderId="15" applyNumberFormat="0" applyAlignment="0" applyProtection="0"/>
    <xf numFmtId="0" fontId="85" fillId="25" borderId="15" applyNumberFormat="0" applyAlignment="0" applyProtection="0"/>
    <xf numFmtId="0" fontId="85" fillId="25" borderId="15" applyNumberFormat="0" applyAlignment="0" applyProtection="0"/>
    <xf numFmtId="0" fontId="85" fillId="25" borderId="15" applyNumberFormat="0" applyAlignment="0" applyProtection="0"/>
    <xf numFmtId="0" fontId="85" fillId="25" borderId="15" applyNumberFormat="0" applyAlignment="0" applyProtection="0"/>
    <xf numFmtId="0" fontId="85" fillId="25" borderId="15" applyNumberFormat="0" applyAlignment="0" applyProtection="0"/>
    <xf numFmtId="0" fontId="85" fillId="25" borderId="15" applyNumberFormat="0" applyAlignment="0" applyProtection="0"/>
    <xf numFmtId="0" fontId="85" fillId="25" borderId="15" applyNumberFormat="0" applyAlignment="0" applyProtection="0"/>
    <xf numFmtId="0" fontId="85" fillId="25" borderId="15" applyNumberFormat="0" applyAlignment="0" applyProtection="0"/>
    <xf numFmtId="0" fontId="85" fillId="25" borderId="15" applyNumberFormat="0" applyAlignment="0" applyProtection="0"/>
    <xf numFmtId="0" fontId="85" fillId="25" borderId="15" applyNumberFormat="0" applyAlignment="0" applyProtection="0"/>
    <xf numFmtId="0" fontId="85" fillId="25" borderId="15" applyNumberFormat="0" applyAlignment="0" applyProtection="0"/>
    <xf numFmtId="0" fontId="85" fillId="25" borderId="15" applyNumberFormat="0" applyAlignment="0" applyProtection="0"/>
    <xf numFmtId="0" fontId="85" fillId="25" borderId="15" applyNumberFormat="0" applyAlignment="0" applyProtection="0"/>
    <xf numFmtId="0" fontId="85" fillId="25" borderId="15" applyNumberFormat="0" applyAlignment="0" applyProtection="0"/>
    <xf numFmtId="0" fontId="85" fillId="25" borderId="15" applyNumberFormat="0" applyAlignment="0" applyProtection="0"/>
    <xf numFmtId="0" fontId="85" fillId="25" borderId="15" applyNumberFormat="0" applyAlignment="0" applyProtection="0"/>
    <xf numFmtId="0" fontId="85" fillId="25" borderId="15" applyNumberFormat="0" applyAlignment="0" applyProtection="0"/>
    <xf numFmtId="0" fontId="85" fillId="25" borderId="15" applyNumberFormat="0" applyAlignment="0" applyProtection="0"/>
    <xf numFmtId="169" fontId="30" fillId="0" borderId="0" applyFont="0" applyFill="0" applyBorder="0" applyAlignment="0" applyProtection="0"/>
    <xf numFmtId="169" fontId="63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63" fillId="0" borderId="0" applyFont="0" applyFill="0" applyBorder="0" applyAlignment="0" applyProtection="0"/>
    <xf numFmtId="169" fontId="63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63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63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0" fontId="86" fillId="0" borderId="17" applyNumberFormat="0" applyFill="0" applyAlignment="0" applyProtection="0"/>
    <xf numFmtId="0" fontId="86" fillId="0" borderId="17" applyNumberFormat="0" applyFill="0" applyAlignment="0" applyProtection="0"/>
    <xf numFmtId="0" fontId="86" fillId="0" borderId="17" applyNumberFormat="0" applyFill="0" applyAlignment="0" applyProtection="0"/>
    <xf numFmtId="0" fontId="86" fillId="0" borderId="17" applyNumberFormat="0" applyFill="0" applyAlignment="0" applyProtection="0"/>
    <xf numFmtId="0" fontId="86" fillId="0" borderId="17" applyNumberFormat="0" applyFill="0" applyAlignment="0" applyProtection="0"/>
    <xf numFmtId="0" fontId="86" fillId="0" borderId="17" applyNumberFormat="0" applyFill="0" applyAlignment="0" applyProtection="0"/>
    <xf numFmtId="0" fontId="86" fillId="0" borderId="17" applyNumberFormat="0" applyFill="0" applyAlignment="0" applyProtection="0"/>
    <xf numFmtId="0" fontId="86" fillId="0" borderId="17" applyNumberFormat="0" applyFill="0" applyAlignment="0" applyProtection="0"/>
    <xf numFmtId="0" fontId="86" fillId="0" borderId="17" applyNumberFormat="0" applyFill="0" applyAlignment="0" applyProtection="0"/>
    <xf numFmtId="0" fontId="86" fillId="0" borderId="17" applyNumberFormat="0" applyFill="0" applyAlignment="0" applyProtection="0"/>
    <xf numFmtId="0" fontId="86" fillId="0" borderId="17" applyNumberFormat="0" applyFill="0" applyAlignment="0" applyProtection="0"/>
    <xf numFmtId="0" fontId="86" fillId="0" borderId="17" applyNumberFormat="0" applyFill="0" applyAlignment="0" applyProtection="0"/>
    <xf numFmtId="0" fontId="86" fillId="0" borderId="17" applyNumberFormat="0" applyFill="0" applyAlignment="0" applyProtection="0"/>
    <xf numFmtId="0" fontId="86" fillId="0" borderId="17" applyNumberFormat="0" applyFill="0" applyAlignment="0" applyProtection="0"/>
    <xf numFmtId="0" fontId="86" fillId="0" borderId="17" applyNumberFormat="0" applyFill="0" applyAlignment="0" applyProtection="0"/>
    <xf numFmtId="0" fontId="86" fillId="0" borderId="17" applyNumberFormat="0" applyFill="0" applyAlignment="0" applyProtection="0"/>
    <xf numFmtId="0" fontId="86" fillId="0" borderId="17" applyNumberFormat="0" applyFill="0" applyAlignment="0" applyProtection="0"/>
    <xf numFmtId="0" fontId="86" fillId="0" borderId="17" applyNumberFormat="0" applyFill="0" applyAlignment="0" applyProtection="0"/>
    <xf numFmtId="0" fontId="86" fillId="0" borderId="17" applyNumberFormat="0" applyFill="0" applyAlignment="0" applyProtection="0"/>
    <xf numFmtId="0" fontId="86" fillId="0" borderId="17" applyNumberFormat="0" applyFill="0" applyAlignment="0" applyProtection="0"/>
    <xf numFmtId="0" fontId="86" fillId="0" borderId="17" applyNumberFormat="0" applyFill="0" applyAlignment="0" applyProtection="0"/>
    <xf numFmtId="0" fontId="86" fillId="0" borderId="17" applyNumberFormat="0" applyFill="0" applyAlignment="0" applyProtection="0"/>
    <xf numFmtId="0" fontId="86" fillId="0" borderId="17" applyNumberFormat="0" applyFill="0" applyAlignment="0" applyProtection="0"/>
    <xf numFmtId="0" fontId="86" fillId="0" borderId="17" applyNumberFormat="0" applyFill="0" applyAlignment="0" applyProtection="0"/>
    <xf numFmtId="0" fontId="86" fillId="0" borderId="17" applyNumberFormat="0" applyFill="0" applyAlignment="0" applyProtection="0"/>
    <xf numFmtId="0" fontId="86" fillId="0" borderId="17" applyNumberFormat="0" applyFill="0" applyAlignment="0" applyProtection="0"/>
    <xf numFmtId="0" fontId="86" fillId="0" borderId="17" applyNumberFormat="0" applyFill="0" applyAlignment="0" applyProtection="0"/>
    <xf numFmtId="0" fontId="86" fillId="0" borderId="17" applyNumberFormat="0" applyFill="0" applyAlignment="0" applyProtection="0"/>
    <xf numFmtId="0" fontId="86" fillId="0" borderId="17" applyNumberFormat="0" applyFill="0" applyAlignment="0" applyProtection="0"/>
    <xf numFmtId="0" fontId="86" fillId="0" borderId="17" applyNumberFormat="0" applyFill="0" applyAlignment="0" applyProtection="0"/>
    <xf numFmtId="0" fontId="86" fillId="0" borderId="17" applyNumberFormat="0" applyFill="0" applyAlignment="0" applyProtection="0"/>
    <xf numFmtId="0" fontId="86" fillId="0" borderId="17" applyNumberFormat="0" applyFill="0" applyAlignment="0" applyProtection="0"/>
    <xf numFmtId="0" fontId="86" fillId="0" borderId="17" applyNumberFormat="0" applyFill="0" applyAlignment="0" applyProtection="0"/>
    <xf numFmtId="0" fontId="87" fillId="0" borderId="18" applyNumberFormat="0" applyFill="0" applyAlignment="0" applyProtection="0"/>
    <xf numFmtId="0" fontId="87" fillId="0" borderId="18" applyNumberFormat="0" applyFill="0" applyAlignment="0" applyProtection="0"/>
    <xf numFmtId="0" fontId="87" fillId="0" borderId="18" applyNumberFormat="0" applyFill="0" applyAlignment="0" applyProtection="0"/>
    <xf numFmtId="0" fontId="87" fillId="0" borderId="18" applyNumberFormat="0" applyFill="0" applyAlignment="0" applyProtection="0"/>
    <xf numFmtId="0" fontId="87" fillId="0" borderId="18" applyNumberFormat="0" applyFill="0" applyAlignment="0" applyProtection="0"/>
    <xf numFmtId="0" fontId="87" fillId="0" borderId="18" applyNumberFormat="0" applyFill="0" applyAlignment="0" applyProtection="0"/>
    <xf numFmtId="0" fontId="87" fillId="0" borderId="18" applyNumberFormat="0" applyFill="0" applyAlignment="0" applyProtection="0"/>
    <xf numFmtId="0" fontId="87" fillId="0" borderId="18" applyNumberFormat="0" applyFill="0" applyAlignment="0" applyProtection="0"/>
    <xf numFmtId="0" fontId="87" fillId="0" borderId="18" applyNumberFormat="0" applyFill="0" applyAlignment="0" applyProtection="0"/>
    <xf numFmtId="0" fontId="87" fillId="0" borderId="18" applyNumberFormat="0" applyFill="0" applyAlignment="0" applyProtection="0"/>
    <xf numFmtId="0" fontId="87" fillId="0" borderId="18" applyNumberFormat="0" applyFill="0" applyAlignment="0" applyProtection="0"/>
    <xf numFmtId="0" fontId="87" fillId="0" borderId="18" applyNumberFormat="0" applyFill="0" applyAlignment="0" applyProtection="0"/>
    <xf numFmtId="0" fontId="87" fillId="0" borderId="18" applyNumberFormat="0" applyFill="0" applyAlignment="0" applyProtection="0"/>
    <xf numFmtId="0" fontId="87" fillId="0" borderId="18" applyNumberFormat="0" applyFill="0" applyAlignment="0" applyProtection="0"/>
    <xf numFmtId="0" fontId="87" fillId="0" borderId="18" applyNumberFormat="0" applyFill="0" applyAlignment="0" applyProtection="0"/>
    <xf numFmtId="0" fontId="87" fillId="0" borderId="18" applyNumberFormat="0" applyFill="0" applyAlignment="0" applyProtection="0"/>
    <xf numFmtId="0" fontId="87" fillId="0" borderId="18" applyNumberFormat="0" applyFill="0" applyAlignment="0" applyProtection="0"/>
    <xf numFmtId="0" fontId="87" fillId="0" borderId="18" applyNumberFormat="0" applyFill="0" applyAlignment="0" applyProtection="0"/>
    <xf numFmtId="0" fontId="87" fillId="0" borderId="18" applyNumberFormat="0" applyFill="0" applyAlignment="0" applyProtection="0"/>
    <xf numFmtId="0" fontId="87" fillId="0" borderId="18" applyNumberFormat="0" applyFill="0" applyAlignment="0" applyProtection="0"/>
    <xf numFmtId="0" fontId="87" fillId="0" borderId="18" applyNumberFormat="0" applyFill="0" applyAlignment="0" applyProtection="0"/>
    <xf numFmtId="0" fontId="87" fillId="0" borderId="18" applyNumberFormat="0" applyFill="0" applyAlignment="0" applyProtection="0"/>
    <xf numFmtId="0" fontId="87" fillId="0" borderId="18" applyNumberFormat="0" applyFill="0" applyAlignment="0" applyProtection="0"/>
    <xf numFmtId="0" fontId="87" fillId="0" borderId="18" applyNumberFormat="0" applyFill="0" applyAlignment="0" applyProtection="0"/>
    <xf numFmtId="0" fontId="87" fillId="0" borderId="18" applyNumberFormat="0" applyFill="0" applyAlignment="0" applyProtection="0"/>
    <xf numFmtId="0" fontId="87" fillId="0" borderId="18" applyNumberFormat="0" applyFill="0" applyAlignment="0" applyProtection="0"/>
    <xf numFmtId="0" fontId="87" fillId="0" borderId="18" applyNumberFormat="0" applyFill="0" applyAlignment="0" applyProtection="0"/>
    <xf numFmtId="0" fontId="87" fillId="0" borderId="18" applyNumberFormat="0" applyFill="0" applyAlignment="0" applyProtection="0"/>
    <xf numFmtId="0" fontId="87" fillId="0" borderId="18" applyNumberFormat="0" applyFill="0" applyAlignment="0" applyProtection="0"/>
    <xf numFmtId="0" fontId="87" fillId="0" borderId="18" applyNumberFormat="0" applyFill="0" applyAlignment="0" applyProtection="0"/>
    <xf numFmtId="0" fontId="87" fillId="0" borderId="18" applyNumberFormat="0" applyFill="0" applyAlignment="0" applyProtection="0"/>
    <xf numFmtId="0" fontId="87" fillId="0" borderId="18" applyNumberFormat="0" applyFill="0" applyAlignment="0" applyProtection="0"/>
    <xf numFmtId="0" fontId="87" fillId="0" borderId="18" applyNumberFormat="0" applyFill="0" applyAlignment="0" applyProtection="0"/>
    <xf numFmtId="0" fontId="88" fillId="0" borderId="19" applyNumberFormat="0" applyFill="0" applyAlignment="0" applyProtection="0"/>
    <xf numFmtId="0" fontId="88" fillId="0" borderId="19" applyNumberFormat="0" applyFill="0" applyAlignment="0" applyProtection="0"/>
    <xf numFmtId="0" fontId="88" fillId="0" borderId="19" applyNumberFormat="0" applyFill="0" applyAlignment="0" applyProtection="0"/>
    <xf numFmtId="0" fontId="88" fillId="0" borderId="19" applyNumberFormat="0" applyFill="0" applyAlignment="0" applyProtection="0"/>
    <xf numFmtId="0" fontId="88" fillId="0" borderId="19" applyNumberFormat="0" applyFill="0" applyAlignment="0" applyProtection="0"/>
    <xf numFmtId="0" fontId="88" fillId="0" borderId="19" applyNumberFormat="0" applyFill="0" applyAlignment="0" applyProtection="0"/>
    <xf numFmtId="0" fontId="88" fillId="0" borderId="19" applyNumberFormat="0" applyFill="0" applyAlignment="0" applyProtection="0"/>
    <xf numFmtId="0" fontId="88" fillId="0" borderId="19" applyNumberFormat="0" applyFill="0" applyAlignment="0" applyProtection="0"/>
    <xf numFmtId="0" fontId="88" fillId="0" borderId="19" applyNumberFormat="0" applyFill="0" applyAlignment="0" applyProtection="0"/>
    <xf numFmtId="0" fontId="88" fillId="0" borderId="19" applyNumberFormat="0" applyFill="0" applyAlignment="0" applyProtection="0"/>
    <xf numFmtId="0" fontId="88" fillId="0" borderId="19" applyNumberFormat="0" applyFill="0" applyAlignment="0" applyProtection="0"/>
    <xf numFmtId="0" fontId="88" fillId="0" borderId="19" applyNumberFormat="0" applyFill="0" applyAlignment="0" applyProtection="0"/>
    <xf numFmtId="0" fontId="88" fillId="0" borderId="19" applyNumberFormat="0" applyFill="0" applyAlignment="0" applyProtection="0"/>
    <xf numFmtId="0" fontId="88" fillId="0" borderId="19" applyNumberFormat="0" applyFill="0" applyAlignment="0" applyProtection="0"/>
    <xf numFmtId="0" fontId="88" fillId="0" borderId="19" applyNumberFormat="0" applyFill="0" applyAlignment="0" applyProtection="0"/>
    <xf numFmtId="0" fontId="88" fillId="0" borderId="19" applyNumberFormat="0" applyFill="0" applyAlignment="0" applyProtection="0"/>
    <xf numFmtId="0" fontId="88" fillId="0" borderId="19" applyNumberFormat="0" applyFill="0" applyAlignment="0" applyProtection="0"/>
    <xf numFmtId="0" fontId="88" fillId="0" borderId="19" applyNumberFormat="0" applyFill="0" applyAlignment="0" applyProtection="0"/>
    <xf numFmtId="0" fontId="88" fillId="0" borderId="19" applyNumberFormat="0" applyFill="0" applyAlignment="0" applyProtection="0"/>
    <xf numFmtId="0" fontId="88" fillId="0" borderId="19" applyNumberFormat="0" applyFill="0" applyAlignment="0" applyProtection="0"/>
    <xf numFmtId="0" fontId="88" fillId="0" borderId="19" applyNumberFormat="0" applyFill="0" applyAlignment="0" applyProtection="0"/>
    <xf numFmtId="0" fontId="88" fillId="0" borderId="19" applyNumberFormat="0" applyFill="0" applyAlignment="0" applyProtection="0"/>
    <xf numFmtId="0" fontId="88" fillId="0" borderId="19" applyNumberFormat="0" applyFill="0" applyAlignment="0" applyProtection="0"/>
    <xf numFmtId="0" fontId="88" fillId="0" borderId="19" applyNumberFormat="0" applyFill="0" applyAlignment="0" applyProtection="0"/>
    <xf numFmtId="0" fontId="88" fillId="0" borderId="19" applyNumberFormat="0" applyFill="0" applyAlignment="0" applyProtection="0"/>
    <xf numFmtId="0" fontId="88" fillId="0" borderId="19" applyNumberFormat="0" applyFill="0" applyAlignment="0" applyProtection="0"/>
    <xf numFmtId="0" fontId="88" fillId="0" borderId="19" applyNumberFormat="0" applyFill="0" applyAlignment="0" applyProtection="0"/>
    <xf numFmtId="0" fontId="88" fillId="0" borderId="19" applyNumberFormat="0" applyFill="0" applyAlignment="0" applyProtection="0"/>
    <xf numFmtId="0" fontId="88" fillId="0" borderId="19" applyNumberFormat="0" applyFill="0" applyAlignment="0" applyProtection="0"/>
    <xf numFmtId="0" fontId="88" fillId="0" borderId="19" applyNumberFormat="0" applyFill="0" applyAlignment="0" applyProtection="0"/>
    <xf numFmtId="0" fontId="88" fillId="0" borderId="19" applyNumberFormat="0" applyFill="0" applyAlignment="0" applyProtection="0"/>
    <xf numFmtId="0" fontId="88" fillId="0" borderId="19" applyNumberFormat="0" applyFill="0" applyAlignment="0" applyProtection="0"/>
    <xf numFmtId="0" fontId="88" fillId="0" borderId="19" applyNumberFormat="0" applyFill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90" fillId="26" borderId="16" applyNumberFormat="0" applyAlignment="0" applyProtection="0"/>
    <xf numFmtId="0" fontId="90" fillId="26" borderId="16" applyNumberFormat="0" applyAlignment="0" applyProtection="0"/>
    <xf numFmtId="0" fontId="90" fillId="26" borderId="16" applyNumberFormat="0" applyAlignment="0" applyProtection="0"/>
    <xf numFmtId="0" fontId="90" fillId="26" borderId="16" applyNumberFormat="0" applyAlignment="0" applyProtection="0"/>
    <xf numFmtId="0" fontId="90" fillId="26" borderId="16" applyNumberFormat="0" applyAlignment="0" applyProtection="0"/>
    <xf numFmtId="0" fontId="90" fillId="26" borderId="16" applyNumberFormat="0" applyAlignment="0" applyProtection="0"/>
    <xf numFmtId="0" fontId="90" fillId="26" borderId="16" applyNumberFormat="0" applyAlignment="0" applyProtection="0"/>
    <xf numFmtId="0" fontId="90" fillId="26" borderId="16" applyNumberFormat="0" applyAlignment="0" applyProtection="0"/>
    <xf numFmtId="0" fontId="90" fillId="26" borderId="16" applyNumberFormat="0" applyAlignment="0" applyProtection="0"/>
    <xf numFmtId="0" fontId="90" fillId="26" borderId="16" applyNumberFormat="0" applyAlignment="0" applyProtection="0"/>
    <xf numFmtId="0" fontId="90" fillId="26" borderId="16" applyNumberFormat="0" applyAlignment="0" applyProtection="0"/>
    <xf numFmtId="0" fontId="90" fillId="26" borderId="16" applyNumberFormat="0" applyAlignment="0" applyProtection="0"/>
    <xf numFmtId="0" fontId="90" fillId="26" borderId="16" applyNumberFormat="0" applyAlignment="0" applyProtection="0"/>
    <xf numFmtId="0" fontId="90" fillId="26" borderId="16" applyNumberFormat="0" applyAlignment="0" applyProtection="0"/>
    <xf numFmtId="0" fontId="90" fillId="26" borderId="16" applyNumberFormat="0" applyAlignment="0" applyProtection="0"/>
    <xf numFmtId="0" fontId="90" fillId="26" borderId="16" applyNumberFormat="0" applyAlignment="0" applyProtection="0"/>
    <xf numFmtId="0" fontId="90" fillId="26" borderId="16" applyNumberFormat="0" applyAlignment="0" applyProtection="0"/>
    <xf numFmtId="0" fontId="90" fillId="26" borderId="16" applyNumberFormat="0" applyAlignment="0" applyProtection="0"/>
    <xf numFmtId="0" fontId="90" fillId="26" borderId="16" applyNumberFormat="0" applyAlignment="0" applyProtection="0"/>
    <xf numFmtId="0" fontId="90" fillId="26" borderId="16" applyNumberFormat="0" applyAlignment="0" applyProtection="0"/>
    <xf numFmtId="0" fontId="90" fillId="26" borderId="16" applyNumberFormat="0" applyAlignment="0" applyProtection="0"/>
    <xf numFmtId="0" fontId="90" fillId="26" borderId="16" applyNumberFormat="0" applyAlignment="0" applyProtection="0"/>
    <xf numFmtId="0" fontId="90" fillId="26" borderId="16" applyNumberFormat="0" applyAlignment="0" applyProtection="0"/>
    <xf numFmtId="0" fontId="90" fillId="26" borderId="16" applyNumberFormat="0" applyAlignment="0" applyProtection="0"/>
    <xf numFmtId="0" fontId="90" fillId="26" borderId="16" applyNumberFormat="0" applyAlignment="0" applyProtection="0"/>
    <xf numFmtId="0" fontId="90" fillId="26" borderId="16" applyNumberFormat="0" applyAlignment="0" applyProtection="0"/>
    <xf numFmtId="0" fontId="90" fillId="26" borderId="16" applyNumberFormat="0" applyAlignment="0" applyProtection="0"/>
    <xf numFmtId="0" fontId="90" fillId="26" borderId="16" applyNumberFormat="0" applyAlignment="0" applyProtection="0"/>
    <xf numFmtId="0" fontId="90" fillId="26" borderId="16" applyNumberFormat="0" applyAlignment="0" applyProtection="0"/>
    <xf numFmtId="0" fontId="90" fillId="26" borderId="16" applyNumberFormat="0" applyAlignment="0" applyProtection="0"/>
    <xf numFmtId="0" fontId="90" fillId="26" borderId="16" applyNumberFormat="0" applyAlignment="0" applyProtection="0"/>
    <xf numFmtId="0" fontId="90" fillId="26" borderId="16" applyNumberFormat="0" applyAlignment="0" applyProtection="0"/>
    <xf numFmtId="0" fontId="90" fillId="26" borderId="16" applyNumberFormat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91" fillId="27" borderId="0" applyNumberFormat="0" applyBorder="0" applyAlignment="0" applyProtection="0"/>
    <xf numFmtId="0" fontId="91" fillId="27" borderId="0" applyNumberFormat="0" applyBorder="0" applyAlignment="0" applyProtection="0"/>
    <xf numFmtId="0" fontId="91" fillId="27" borderId="0" applyNumberFormat="0" applyBorder="0" applyAlignment="0" applyProtection="0"/>
    <xf numFmtId="0" fontId="91" fillId="27" borderId="0" applyNumberFormat="0" applyBorder="0" applyAlignment="0" applyProtection="0"/>
    <xf numFmtId="0" fontId="91" fillId="27" borderId="0" applyNumberFormat="0" applyBorder="0" applyAlignment="0" applyProtection="0"/>
    <xf numFmtId="0" fontId="91" fillId="27" borderId="0" applyNumberFormat="0" applyBorder="0" applyAlignment="0" applyProtection="0"/>
    <xf numFmtId="0" fontId="91" fillId="27" borderId="0" applyNumberFormat="0" applyBorder="0" applyAlignment="0" applyProtection="0"/>
    <xf numFmtId="0" fontId="91" fillId="27" borderId="0" applyNumberFormat="0" applyBorder="0" applyAlignment="0" applyProtection="0"/>
    <xf numFmtId="0" fontId="91" fillId="27" borderId="0" applyNumberFormat="0" applyBorder="0" applyAlignment="0" applyProtection="0"/>
    <xf numFmtId="0" fontId="91" fillId="27" borderId="0" applyNumberFormat="0" applyBorder="0" applyAlignment="0" applyProtection="0"/>
    <xf numFmtId="0" fontId="91" fillId="27" borderId="0" applyNumberFormat="0" applyBorder="0" applyAlignment="0" applyProtection="0"/>
    <xf numFmtId="0" fontId="91" fillId="27" borderId="0" applyNumberFormat="0" applyBorder="0" applyAlignment="0" applyProtection="0"/>
    <xf numFmtId="0" fontId="91" fillId="27" borderId="0" applyNumberFormat="0" applyBorder="0" applyAlignment="0" applyProtection="0"/>
    <xf numFmtId="0" fontId="91" fillId="27" borderId="0" applyNumberFormat="0" applyBorder="0" applyAlignment="0" applyProtection="0"/>
    <xf numFmtId="0" fontId="91" fillId="27" borderId="0" applyNumberFormat="0" applyBorder="0" applyAlignment="0" applyProtection="0"/>
    <xf numFmtId="0" fontId="91" fillId="27" borderId="0" applyNumberFormat="0" applyBorder="0" applyAlignment="0" applyProtection="0"/>
    <xf numFmtId="0" fontId="91" fillId="27" borderId="0" applyNumberFormat="0" applyBorder="0" applyAlignment="0" applyProtection="0"/>
    <xf numFmtId="0" fontId="91" fillId="27" borderId="0" applyNumberFormat="0" applyBorder="0" applyAlignment="0" applyProtection="0"/>
    <xf numFmtId="0" fontId="91" fillId="27" borderId="0" applyNumberFormat="0" applyBorder="0" applyAlignment="0" applyProtection="0"/>
    <xf numFmtId="0" fontId="91" fillId="27" borderId="0" applyNumberFormat="0" applyBorder="0" applyAlignment="0" applyProtection="0"/>
    <xf numFmtId="0" fontId="91" fillId="27" borderId="0" applyNumberFormat="0" applyBorder="0" applyAlignment="0" applyProtection="0"/>
    <xf numFmtId="0" fontId="91" fillId="27" borderId="0" applyNumberFormat="0" applyBorder="0" applyAlignment="0" applyProtection="0"/>
    <xf numFmtId="0" fontId="91" fillId="27" borderId="0" applyNumberFormat="0" applyBorder="0" applyAlignment="0" applyProtection="0"/>
    <xf numFmtId="0" fontId="91" fillId="27" borderId="0" applyNumberFormat="0" applyBorder="0" applyAlignment="0" applyProtection="0"/>
    <xf numFmtId="0" fontId="91" fillId="27" borderId="0" applyNumberFormat="0" applyBorder="0" applyAlignment="0" applyProtection="0"/>
    <xf numFmtId="0" fontId="91" fillId="27" borderId="0" applyNumberFormat="0" applyBorder="0" applyAlignment="0" applyProtection="0"/>
    <xf numFmtId="0" fontId="91" fillId="27" borderId="0" applyNumberFormat="0" applyBorder="0" applyAlignment="0" applyProtection="0"/>
    <xf numFmtId="0" fontId="91" fillId="27" borderId="0" applyNumberFormat="0" applyBorder="0" applyAlignment="0" applyProtection="0"/>
    <xf numFmtId="0" fontId="91" fillId="27" borderId="0" applyNumberFormat="0" applyBorder="0" applyAlignment="0" applyProtection="0"/>
    <xf numFmtId="0" fontId="91" fillId="27" borderId="0" applyNumberFormat="0" applyBorder="0" applyAlignment="0" applyProtection="0"/>
    <xf numFmtId="0" fontId="91" fillId="27" borderId="0" applyNumberFormat="0" applyBorder="0" applyAlignment="0" applyProtection="0"/>
    <xf numFmtId="0" fontId="91" fillId="27" borderId="0" applyNumberFormat="0" applyBorder="0" applyAlignment="0" applyProtection="0"/>
    <xf numFmtId="0" fontId="91" fillId="27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30" fillId="28" borderId="21" applyNumberFormat="0" applyFont="0" applyAlignment="0" applyProtection="0"/>
    <xf numFmtId="0" fontId="30" fillId="28" borderId="21" applyNumberFormat="0" applyFont="0" applyAlignment="0" applyProtection="0"/>
    <xf numFmtId="0" fontId="30" fillId="28" borderId="21" applyNumberFormat="0" applyFont="0" applyAlignment="0" applyProtection="0"/>
    <xf numFmtId="0" fontId="30" fillId="28" borderId="21" applyNumberFormat="0" applyFont="0" applyAlignment="0" applyProtection="0"/>
    <xf numFmtId="0" fontId="30" fillId="28" borderId="21" applyNumberFormat="0" applyFont="0" applyAlignment="0" applyProtection="0"/>
    <xf numFmtId="0" fontId="30" fillId="28" borderId="21" applyNumberFormat="0" applyFont="0" applyAlignment="0" applyProtection="0"/>
    <xf numFmtId="0" fontId="30" fillId="28" borderId="21" applyNumberFormat="0" applyFont="0" applyAlignment="0" applyProtection="0"/>
    <xf numFmtId="0" fontId="30" fillId="28" borderId="21" applyNumberFormat="0" applyFont="0" applyAlignment="0" applyProtection="0"/>
    <xf numFmtId="0" fontId="30" fillId="28" borderId="21" applyNumberFormat="0" applyFont="0" applyAlignment="0" applyProtection="0"/>
    <xf numFmtId="0" fontId="30" fillId="28" borderId="21" applyNumberFormat="0" applyFont="0" applyAlignment="0" applyProtection="0"/>
    <xf numFmtId="0" fontId="30" fillId="28" borderId="21" applyNumberFormat="0" applyFont="0" applyAlignment="0" applyProtection="0"/>
    <xf numFmtId="0" fontId="30" fillId="28" borderId="21" applyNumberFormat="0" applyFont="0" applyAlignment="0" applyProtection="0"/>
    <xf numFmtId="0" fontId="30" fillId="28" borderId="21" applyNumberFormat="0" applyFont="0" applyAlignment="0" applyProtection="0"/>
    <xf numFmtId="0" fontId="30" fillId="28" borderId="21" applyNumberFormat="0" applyFont="0" applyAlignment="0" applyProtection="0"/>
    <xf numFmtId="0" fontId="30" fillId="28" borderId="21" applyNumberFormat="0" applyFont="0" applyAlignment="0" applyProtection="0"/>
    <xf numFmtId="0" fontId="30" fillId="28" borderId="21" applyNumberFormat="0" applyFont="0" applyAlignment="0" applyProtection="0"/>
    <xf numFmtId="0" fontId="30" fillId="28" borderId="21" applyNumberFormat="0" applyFont="0" applyAlignment="0" applyProtection="0"/>
    <xf numFmtId="0" fontId="30" fillId="28" borderId="21" applyNumberFormat="0" applyFont="0" applyAlignment="0" applyProtection="0"/>
    <xf numFmtId="0" fontId="30" fillId="28" borderId="21" applyNumberFormat="0" applyFont="0" applyAlignment="0" applyProtection="0"/>
    <xf numFmtId="0" fontId="30" fillId="28" borderId="21" applyNumberFormat="0" applyFont="0" applyAlignment="0" applyProtection="0"/>
    <xf numFmtId="0" fontId="30" fillId="28" borderId="21" applyNumberFormat="0" applyFont="0" applyAlignment="0" applyProtection="0"/>
    <xf numFmtId="0" fontId="30" fillId="28" borderId="21" applyNumberFormat="0" applyFont="0" applyAlignment="0" applyProtection="0"/>
    <xf numFmtId="0" fontId="30" fillId="28" borderId="21" applyNumberFormat="0" applyFont="0" applyAlignment="0" applyProtection="0"/>
    <xf numFmtId="0" fontId="30" fillId="28" borderId="21" applyNumberFormat="0" applyFont="0" applyAlignment="0" applyProtection="0"/>
    <xf numFmtId="0" fontId="30" fillId="28" borderId="21" applyNumberFormat="0" applyFont="0" applyAlignment="0" applyProtection="0"/>
    <xf numFmtId="0" fontId="30" fillId="28" borderId="21" applyNumberFormat="0" applyFont="0" applyAlignment="0" applyProtection="0"/>
    <xf numFmtId="0" fontId="30" fillId="28" borderId="21" applyNumberFormat="0" applyFont="0" applyAlignment="0" applyProtection="0"/>
    <xf numFmtId="0" fontId="30" fillId="28" borderId="21" applyNumberFormat="0" applyFont="0" applyAlignment="0" applyProtection="0"/>
    <xf numFmtId="0" fontId="30" fillId="28" borderId="21" applyNumberFormat="0" applyFont="0" applyAlignment="0" applyProtection="0"/>
    <xf numFmtId="0" fontId="30" fillId="28" borderId="21" applyNumberFormat="0" applyFont="0" applyAlignment="0" applyProtection="0"/>
    <xf numFmtId="0" fontId="30" fillId="28" borderId="21" applyNumberFormat="0" applyFont="0" applyAlignment="0" applyProtection="0"/>
    <xf numFmtId="0" fontId="30" fillId="28" borderId="21" applyNumberFormat="0" applyFont="0" applyAlignment="0" applyProtection="0"/>
    <xf numFmtId="0" fontId="30" fillId="28" borderId="21" applyNumberFormat="0" applyFont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4" fillId="0" borderId="20" applyNumberFormat="0" applyFill="0" applyAlignment="0" applyProtection="0"/>
    <xf numFmtId="0" fontId="95" fillId="0" borderId="0"/>
    <xf numFmtId="0" fontId="78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171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3" fontId="31" fillId="0" borderId="0" applyFont="0" applyFill="0" applyBorder="0" applyAlignment="0" applyProtection="0"/>
    <xf numFmtId="0" fontId="97" fillId="9" borderId="0" applyNumberFormat="0" applyBorder="0" applyAlignment="0" applyProtection="0"/>
    <xf numFmtId="0" fontId="97" fillId="9" borderId="0" applyNumberFormat="0" applyBorder="0" applyAlignment="0" applyProtection="0"/>
    <xf numFmtId="0" fontId="97" fillId="9" borderId="0" applyNumberFormat="0" applyBorder="0" applyAlignment="0" applyProtection="0"/>
    <xf numFmtId="0" fontId="97" fillId="9" borderId="0" applyNumberFormat="0" applyBorder="0" applyAlignment="0" applyProtection="0"/>
    <xf numFmtId="0" fontId="97" fillId="9" borderId="0" applyNumberFormat="0" applyBorder="0" applyAlignment="0" applyProtection="0"/>
    <xf numFmtId="0" fontId="97" fillId="9" borderId="0" applyNumberFormat="0" applyBorder="0" applyAlignment="0" applyProtection="0"/>
    <xf numFmtId="0" fontId="97" fillId="9" borderId="0" applyNumberFormat="0" applyBorder="0" applyAlignment="0" applyProtection="0"/>
    <xf numFmtId="0" fontId="97" fillId="9" borderId="0" applyNumberFormat="0" applyBorder="0" applyAlignment="0" applyProtection="0"/>
    <xf numFmtId="0" fontId="97" fillId="9" borderId="0" applyNumberFormat="0" applyBorder="0" applyAlignment="0" applyProtection="0"/>
    <xf numFmtId="0" fontId="97" fillId="9" borderId="0" applyNumberFormat="0" applyBorder="0" applyAlignment="0" applyProtection="0"/>
    <xf numFmtId="0" fontId="97" fillId="9" borderId="0" applyNumberFormat="0" applyBorder="0" applyAlignment="0" applyProtection="0"/>
    <xf numFmtId="0" fontId="97" fillId="9" borderId="0" applyNumberFormat="0" applyBorder="0" applyAlignment="0" applyProtection="0"/>
    <xf numFmtId="0" fontId="97" fillId="9" borderId="0" applyNumberFormat="0" applyBorder="0" applyAlignment="0" applyProtection="0"/>
    <xf numFmtId="0" fontId="97" fillId="9" borderId="0" applyNumberFormat="0" applyBorder="0" applyAlignment="0" applyProtection="0"/>
    <xf numFmtId="0" fontId="97" fillId="9" borderId="0" applyNumberFormat="0" applyBorder="0" applyAlignment="0" applyProtection="0"/>
    <xf numFmtId="0" fontId="97" fillId="9" borderId="0" applyNumberFormat="0" applyBorder="0" applyAlignment="0" applyProtection="0"/>
    <xf numFmtId="0" fontId="97" fillId="9" borderId="0" applyNumberFormat="0" applyBorder="0" applyAlignment="0" applyProtection="0"/>
    <xf numFmtId="0" fontId="97" fillId="9" borderId="0" applyNumberFormat="0" applyBorder="0" applyAlignment="0" applyProtection="0"/>
    <xf numFmtId="0" fontId="97" fillId="9" borderId="0" applyNumberFormat="0" applyBorder="0" applyAlignment="0" applyProtection="0"/>
    <xf numFmtId="0" fontId="97" fillId="9" borderId="0" applyNumberFormat="0" applyBorder="0" applyAlignment="0" applyProtection="0"/>
    <xf numFmtId="0" fontId="97" fillId="9" borderId="0" applyNumberFormat="0" applyBorder="0" applyAlignment="0" applyProtection="0"/>
    <xf numFmtId="0" fontId="97" fillId="9" borderId="0" applyNumberFormat="0" applyBorder="0" applyAlignment="0" applyProtection="0"/>
    <xf numFmtId="0" fontId="97" fillId="9" borderId="0" applyNumberFormat="0" applyBorder="0" applyAlignment="0" applyProtection="0"/>
    <xf numFmtId="0" fontId="97" fillId="9" borderId="0" applyNumberFormat="0" applyBorder="0" applyAlignment="0" applyProtection="0"/>
    <xf numFmtId="0" fontId="97" fillId="9" borderId="0" applyNumberFormat="0" applyBorder="0" applyAlignment="0" applyProtection="0"/>
    <xf numFmtId="0" fontId="97" fillId="9" borderId="0" applyNumberFormat="0" applyBorder="0" applyAlignment="0" applyProtection="0"/>
    <xf numFmtId="0" fontId="97" fillId="9" borderId="0" applyNumberFormat="0" applyBorder="0" applyAlignment="0" applyProtection="0"/>
    <xf numFmtId="0" fontId="97" fillId="9" borderId="0" applyNumberFormat="0" applyBorder="0" applyAlignment="0" applyProtection="0"/>
    <xf numFmtId="0" fontId="97" fillId="9" borderId="0" applyNumberFormat="0" applyBorder="0" applyAlignment="0" applyProtection="0"/>
    <xf numFmtId="0" fontId="97" fillId="9" borderId="0" applyNumberFormat="0" applyBorder="0" applyAlignment="0" applyProtection="0"/>
    <xf numFmtId="0" fontId="97" fillId="9" borderId="0" applyNumberFormat="0" applyBorder="0" applyAlignment="0" applyProtection="0"/>
    <xf numFmtId="0" fontId="97" fillId="9" borderId="0" applyNumberFormat="0" applyBorder="0" applyAlignment="0" applyProtection="0"/>
    <xf numFmtId="0" fontId="97" fillId="9" borderId="0" applyNumberFormat="0" applyBorder="0" applyAlignment="0" applyProtection="0"/>
    <xf numFmtId="9" fontId="35" fillId="0" borderId="0" applyFont="0" applyFill="0" applyBorder="0" applyAlignment="0" applyProtection="0"/>
    <xf numFmtId="0" fontId="13" fillId="0" borderId="0"/>
    <xf numFmtId="0" fontId="12" fillId="0" borderId="0"/>
    <xf numFmtId="0" fontId="35" fillId="0" borderId="0"/>
    <xf numFmtId="0" fontId="31" fillId="0" borderId="0"/>
    <xf numFmtId="170" fontId="30" fillId="0" borderId="0" applyFont="0" applyFill="0" applyBorder="0" applyAlignment="0" applyProtection="0"/>
    <xf numFmtId="0" fontId="11" fillId="0" borderId="0"/>
    <xf numFmtId="0" fontId="34" fillId="0" borderId="0">
      <alignment horizontal="center"/>
    </xf>
    <xf numFmtId="0" fontId="31" fillId="0" borderId="4" applyBorder="0" applyAlignment="0">
      <alignment horizontal="center" wrapText="1"/>
    </xf>
    <xf numFmtId="0" fontId="34" fillId="0" borderId="0">
      <alignment horizontal="left" vertical="top"/>
    </xf>
    <xf numFmtId="0" fontId="10" fillId="0" borderId="0"/>
    <xf numFmtId="0" fontId="9" fillId="0" borderId="0"/>
    <xf numFmtId="0" fontId="8" fillId="0" borderId="0"/>
    <xf numFmtId="0" fontId="8" fillId="0" borderId="0"/>
    <xf numFmtId="165" fontId="63" fillId="0" borderId="0" applyFont="0" applyFill="0" applyBorder="0" applyAlignment="0" applyProtection="0"/>
    <xf numFmtId="0" fontId="63" fillId="0" borderId="0"/>
    <xf numFmtId="0" fontId="7" fillId="0" borderId="0"/>
    <xf numFmtId="0" fontId="6" fillId="0" borderId="0"/>
    <xf numFmtId="0" fontId="34" fillId="0" borderId="0">
      <alignment horizontal="right" vertical="top" wrapText="1"/>
    </xf>
    <xf numFmtId="0" fontId="34" fillId="0" borderId="4">
      <alignment horizontal="center" wrapText="1"/>
    </xf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520">
    <xf numFmtId="0" fontId="0" fillId="0" borderId="0" xfId="0"/>
    <xf numFmtId="0" fontId="34" fillId="2" borderId="0" xfId="63" applyFont="1" applyFill="1"/>
    <xf numFmtId="0" fontId="34" fillId="2" borderId="0" xfId="63" applyFont="1" applyFill="1" applyAlignment="1">
      <alignment vertical="center"/>
    </xf>
    <xf numFmtId="0" fontId="34" fillId="2" borderId="4" xfId="1" applyFont="1" applyFill="1" applyBorder="1" applyAlignment="1">
      <alignment horizontal="left" vertical="center" wrapText="1" shrinkToFit="1"/>
    </xf>
    <xf numFmtId="0" fontId="48" fillId="2" borderId="4" xfId="1" applyFont="1" applyFill="1" applyBorder="1" applyAlignment="1">
      <alignment horizontal="center" vertical="center" wrapText="1"/>
    </xf>
    <xf numFmtId="0" fontId="48" fillId="2" borderId="11" xfId="1" applyFont="1" applyFill="1" applyBorder="1" applyAlignment="1">
      <alignment horizontal="center" vertical="center" wrapText="1"/>
    </xf>
    <xf numFmtId="0" fontId="30" fillId="0" borderId="0" xfId="1" applyFont="1" applyFill="1"/>
    <xf numFmtId="0" fontId="52" fillId="2" borderId="4" xfId="1" applyFont="1" applyFill="1" applyBorder="1" applyAlignment="1">
      <alignment horizontal="left" vertical="center" wrapText="1"/>
    </xf>
    <xf numFmtId="0" fontId="48" fillId="0" borderId="0" xfId="1" applyFont="1"/>
    <xf numFmtId="0" fontId="49" fillId="3" borderId="0" xfId="1" applyFont="1" applyFill="1"/>
    <xf numFmtId="164" fontId="30" fillId="0" borderId="0" xfId="1" applyNumberFormat="1" applyFont="1"/>
    <xf numFmtId="0" fontId="30" fillId="0" borderId="0" xfId="1" applyFont="1" applyAlignment="1">
      <alignment horizontal="center" vertical="center"/>
    </xf>
    <xf numFmtId="9" fontId="48" fillId="2" borderId="11" xfId="1" applyNumberFormat="1" applyFont="1" applyFill="1" applyBorder="1" applyAlignment="1">
      <alignment horizontal="center" vertical="center" wrapText="1"/>
    </xf>
    <xf numFmtId="4" fontId="50" fillId="2" borderId="4" xfId="1" applyNumberFormat="1" applyFont="1" applyFill="1" applyBorder="1" applyAlignment="1">
      <alignment horizontal="center" vertical="center" wrapText="1"/>
    </xf>
    <xf numFmtId="0" fontId="30" fillId="0" borderId="0" xfId="1" applyFont="1"/>
    <xf numFmtId="0" fontId="32" fillId="2" borderId="0" xfId="63" applyFont="1" applyFill="1" applyAlignment="1">
      <alignment horizontal="left" vertical="center" wrapText="1"/>
    </xf>
    <xf numFmtId="0" fontId="48" fillId="0" borderId="0" xfId="1" applyFont="1" applyFill="1" applyAlignment="1">
      <alignment horizontal="center" vertical="center"/>
    </xf>
    <xf numFmtId="0" fontId="48" fillId="0" borderId="0" xfId="1" applyFont="1" applyFill="1"/>
    <xf numFmtId="0" fontId="47" fillId="0" borderId="0" xfId="1" applyFont="1" applyFill="1" applyAlignment="1">
      <alignment horizontal="center" vertical="center"/>
    </xf>
    <xf numFmtId="0" fontId="48" fillId="0" borderId="0" xfId="1" applyFont="1" applyFill="1" applyAlignment="1">
      <alignment horizontal="left" vertical="top"/>
    </xf>
    <xf numFmtId="0" fontId="50" fillId="0" borderId="0" xfId="1" applyFont="1" applyBorder="1" applyAlignment="1">
      <alignment horizontal="left" vertical="top"/>
    </xf>
    <xf numFmtId="0" fontId="48" fillId="0" borderId="0" xfId="1" applyFont="1" applyBorder="1" applyAlignment="1"/>
    <xf numFmtId="0" fontId="48" fillId="0" borderId="0" xfId="1" applyFont="1" applyBorder="1" applyAlignment="1">
      <alignment horizontal="center" vertical="center"/>
    </xf>
    <xf numFmtId="0" fontId="30" fillId="0" borderId="0" xfId="1" applyFont="1" applyBorder="1" applyAlignment="1"/>
    <xf numFmtId="0" fontId="47" fillId="0" borderId="4" xfId="1" applyFont="1" applyBorder="1" applyAlignment="1">
      <alignment horizontal="center" vertical="center" wrapText="1"/>
    </xf>
    <xf numFmtId="0" fontId="34" fillId="0" borderId="4" xfId="1" applyFont="1" applyBorder="1" applyAlignment="1">
      <alignment horizontal="center" vertical="center" wrapText="1"/>
    </xf>
    <xf numFmtId="0" fontId="32" fillId="3" borderId="4" xfId="1" applyFont="1" applyFill="1" applyBorder="1" applyAlignment="1">
      <alignment horizontal="center" vertical="center" wrapText="1"/>
    </xf>
    <xf numFmtId="0" fontId="48" fillId="3" borderId="4" xfId="1" applyFont="1" applyFill="1" applyBorder="1" applyAlignment="1">
      <alignment horizontal="left" vertical="center" wrapText="1"/>
    </xf>
    <xf numFmtId="0" fontId="48" fillId="3" borderId="4" xfId="1" applyFont="1" applyFill="1" applyBorder="1" applyAlignment="1">
      <alignment horizontal="center" vertical="center" wrapText="1"/>
    </xf>
    <xf numFmtId="0" fontId="34" fillId="3" borderId="4" xfId="1" applyFont="1" applyFill="1" applyBorder="1" applyAlignment="1">
      <alignment horizontal="center" vertical="center" wrapText="1"/>
    </xf>
    <xf numFmtId="2" fontId="34" fillId="3" borderId="4" xfId="1" applyNumberFormat="1" applyFont="1" applyFill="1" applyBorder="1" applyAlignment="1">
      <alignment horizontal="right" vertical="center"/>
    </xf>
    <xf numFmtId="0" fontId="31" fillId="3" borderId="4" xfId="1" applyFont="1" applyFill="1" applyBorder="1" applyAlignment="1">
      <alignment horizontal="center" vertical="center" wrapText="1"/>
    </xf>
    <xf numFmtId="0" fontId="52" fillId="3" borderId="4" xfId="1" applyFont="1" applyFill="1" applyBorder="1" applyAlignment="1">
      <alignment horizontal="left" vertical="center" wrapText="1"/>
    </xf>
    <xf numFmtId="0" fontId="52" fillId="3" borderId="4" xfId="1" applyFont="1" applyFill="1" applyBorder="1" applyAlignment="1">
      <alignment horizontal="center" vertical="center" wrapText="1"/>
    </xf>
    <xf numFmtId="4" fontId="52" fillId="3" borderId="4" xfId="1" applyNumberFormat="1" applyFont="1" applyFill="1" applyBorder="1" applyAlignment="1">
      <alignment horizontal="right" vertical="center" wrapText="1"/>
    </xf>
    <xf numFmtId="0" fontId="53" fillId="3" borderId="4" xfId="1" applyFont="1" applyFill="1" applyBorder="1" applyAlignment="1">
      <alignment horizontal="center" vertical="center" wrapText="1"/>
    </xf>
    <xf numFmtId="4" fontId="50" fillId="2" borderId="4" xfId="63" applyNumberFormat="1" applyFont="1" applyFill="1" applyBorder="1" applyAlignment="1">
      <alignment horizontal="center" vertical="center" wrapText="1"/>
    </xf>
    <xf numFmtId="0" fontId="52" fillId="2" borderId="4" xfId="63" applyFont="1" applyFill="1" applyBorder="1" applyAlignment="1">
      <alignment horizontal="left" vertical="center" wrapText="1"/>
    </xf>
    <xf numFmtId="0" fontId="48" fillId="2" borderId="4" xfId="63" applyFont="1" applyFill="1" applyBorder="1" applyAlignment="1">
      <alignment horizontal="center" vertical="center" wrapText="1"/>
    </xf>
    <xf numFmtId="9" fontId="48" fillId="2" borderId="4" xfId="63" applyNumberFormat="1" applyFont="1" applyFill="1" applyBorder="1" applyAlignment="1">
      <alignment horizontal="center" vertical="center" wrapText="1"/>
    </xf>
    <xf numFmtId="0" fontId="34" fillId="0" borderId="4" xfId="1" applyFont="1" applyFill="1" applyBorder="1" applyAlignment="1">
      <alignment horizontal="left" vertical="center" wrapText="1"/>
    </xf>
    <xf numFmtId="0" fontId="32" fillId="0" borderId="4" xfId="1" applyFont="1" applyFill="1" applyBorder="1" applyAlignment="1">
      <alignment horizontal="left" vertical="center" wrapText="1"/>
    </xf>
    <xf numFmtId="4" fontId="34" fillId="0" borderId="4" xfId="1" applyNumberFormat="1" applyFont="1" applyFill="1" applyBorder="1" applyAlignment="1">
      <alignment horizontal="center" vertical="center" wrapText="1"/>
    </xf>
    <xf numFmtId="0" fontId="34" fillId="0" borderId="0" xfId="1" applyFont="1" applyFill="1" applyBorder="1" applyAlignment="1">
      <alignment horizontal="center" vertical="center" wrapText="1"/>
    </xf>
    <xf numFmtId="10" fontId="34" fillId="0" borderId="11" xfId="1" applyNumberFormat="1" applyFont="1" applyFill="1" applyBorder="1" applyAlignment="1">
      <alignment horizontal="center" vertical="center" wrapText="1"/>
    </xf>
    <xf numFmtId="10" fontId="34" fillId="0" borderId="0" xfId="1" applyNumberFormat="1" applyFont="1" applyFill="1" applyBorder="1" applyAlignment="1">
      <alignment horizontal="center" vertical="center" wrapText="1"/>
    </xf>
    <xf numFmtId="0" fontId="34" fillId="0" borderId="11" xfId="1" applyFont="1" applyFill="1" applyBorder="1" applyAlignment="1">
      <alignment horizontal="center" vertical="center" wrapText="1"/>
    </xf>
    <xf numFmtId="0" fontId="34" fillId="0" borderId="4" xfId="1" applyFont="1" applyFill="1" applyBorder="1" applyAlignment="1">
      <alignment horizontal="center" vertical="center" wrapText="1"/>
    </xf>
    <xf numFmtId="0" fontId="30" fillId="0" borderId="4" xfId="1" applyFont="1" applyFill="1" applyBorder="1"/>
    <xf numFmtId="0" fontId="52" fillId="0" borderId="4" xfId="1" applyFont="1" applyFill="1" applyBorder="1" applyAlignment="1">
      <alignment horizontal="left" vertical="center" wrapText="1"/>
    </xf>
    <xf numFmtId="0" fontId="52" fillId="0" borderId="4" xfId="1" applyFont="1" applyFill="1" applyBorder="1" applyAlignment="1">
      <alignment horizontal="center" vertical="center" wrapText="1"/>
    </xf>
    <xf numFmtId="0" fontId="48" fillId="0" borderId="11" xfId="1" applyFont="1" applyFill="1" applyBorder="1" applyAlignment="1">
      <alignment horizontal="center" vertical="center" wrapText="1"/>
    </xf>
    <xf numFmtId="0" fontId="48" fillId="0" borderId="4" xfId="1" applyFont="1" applyFill="1" applyBorder="1" applyAlignment="1">
      <alignment horizontal="center" vertical="center" wrapText="1"/>
    </xf>
    <xf numFmtId="0" fontId="34" fillId="3" borderId="4" xfId="1" applyFont="1" applyFill="1" applyBorder="1" applyAlignment="1">
      <alignment horizontal="left" vertical="center" wrapText="1"/>
    </xf>
    <xf numFmtId="2" fontId="34" fillId="3" borderId="4" xfId="1" applyNumberFormat="1" applyFont="1" applyFill="1" applyBorder="1" applyAlignment="1">
      <alignment horizontal="center" vertical="center" wrapText="1"/>
    </xf>
    <xf numFmtId="2" fontId="34" fillId="3" borderId="4" xfId="1" applyNumberFormat="1" applyFont="1" applyFill="1" applyBorder="1" applyAlignment="1">
      <alignment horizontal="left" vertical="center"/>
    </xf>
    <xf numFmtId="9" fontId="34" fillId="3" borderId="4" xfId="1" applyNumberFormat="1" applyFont="1" applyFill="1" applyBorder="1" applyAlignment="1">
      <alignment horizontal="center" vertical="center"/>
    </xf>
    <xf numFmtId="166" fontId="34" fillId="3" borderId="4" xfId="1" applyNumberFormat="1" applyFont="1" applyFill="1" applyBorder="1" applyAlignment="1">
      <alignment horizontal="center" vertical="center"/>
    </xf>
    <xf numFmtId="2" fontId="30" fillId="3" borderId="4" xfId="1" applyNumberFormat="1" applyFont="1" applyFill="1" applyBorder="1" applyAlignment="1">
      <alignment horizontal="center"/>
    </xf>
    <xf numFmtId="9" fontId="34" fillId="3" borderId="4" xfId="1" applyNumberFormat="1" applyFont="1" applyFill="1" applyBorder="1" applyAlignment="1">
      <alignment horizontal="left" vertical="center" wrapText="1"/>
    </xf>
    <xf numFmtId="4" fontId="34" fillId="3" borderId="4" xfId="1" applyNumberFormat="1" applyFont="1" applyFill="1" applyBorder="1" applyAlignment="1">
      <alignment horizontal="right" vertical="center" wrapText="1"/>
    </xf>
    <xf numFmtId="10" fontId="34" fillId="3" borderId="4" xfId="1" applyNumberFormat="1" applyFont="1" applyFill="1" applyBorder="1" applyAlignment="1">
      <alignment horizontal="center" vertical="center"/>
    </xf>
    <xf numFmtId="2" fontId="34" fillId="3" borderId="4" xfId="1" applyNumberFormat="1" applyFont="1" applyFill="1" applyBorder="1" applyAlignment="1">
      <alignment horizontal="left" vertical="center" wrapText="1"/>
    </xf>
    <xf numFmtId="0" fontId="32" fillId="3" borderId="4" xfId="1" applyFont="1" applyFill="1" applyBorder="1" applyAlignment="1">
      <alignment horizontal="left" vertical="center" wrapText="1"/>
    </xf>
    <xf numFmtId="2" fontId="32" fillId="3" borderId="4" xfId="1" applyNumberFormat="1" applyFont="1" applyFill="1" applyBorder="1" applyAlignment="1">
      <alignment horizontal="center" vertical="center" wrapText="1"/>
    </xf>
    <xf numFmtId="2" fontId="32" fillId="3" borderId="4" xfId="1" applyNumberFormat="1" applyFont="1" applyFill="1" applyBorder="1" applyAlignment="1">
      <alignment horizontal="left" vertical="center"/>
    </xf>
    <xf numFmtId="9" fontId="32" fillId="3" borderId="4" xfId="1" applyNumberFormat="1" applyFont="1" applyFill="1" applyBorder="1" applyAlignment="1">
      <alignment horizontal="center" vertical="center"/>
    </xf>
    <xf numFmtId="166" fontId="32" fillId="3" borderId="4" xfId="1" applyNumberFormat="1" applyFont="1" applyFill="1" applyBorder="1" applyAlignment="1">
      <alignment horizontal="center" vertical="center"/>
    </xf>
    <xf numFmtId="2" fontId="49" fillId="3" borderId="4" xfId="1" applyNumberFormat="1" applyFont="1" applyFill="1" applyBorder="1" applyAlignment="1">
      <alignment horizontal="center"/>
    </xf>
    <xf numFmtId="9" fontId="32" fillId="3" borderId="4" xfId="1" applyNumberFormat="1" applyFont="1" applyFill="1" applyBorder="1" applyAlignment="1">
      <alignment horizontal="left" vertical="center" wrapText="1"/>
    </xf>
    <xf numFmtId="4" fontId="32" fillId="3" borderId="4" xfId="1" applyNumberFormat="1" applyFont="1" applyFill="1" applyBorder="1" applyAlignment="1">
      <alignment horizontal="right" vertical="center" wrapText="1"/>
    </xf>
    <xf numFmtId="0" fontId="31" fillId="0" borderId="4" xfId="1" applyFont="1" applyBorder="1" applyAlignment="1">
      <alignment horizontal="center" vertical="center"/>
    </xf>
    <xf numFmtId="0" fontId="47" fillId="3" borderId="4" xfId="1" applyFont="1" applyFill="1" applyBorder="1" applyAlignment="1">
      <alignment horizontal="left" vertical="center" wrapText="1"/>
    </xf>
    <xf numFmtId="9" fontId="34" fillId="3" borderId="4" xfId="1" applyNumberFormat="1" applyFont="1" applyFill="1" applyBorder="1" applyAlignment="1">
      <alignment horizontal="center" vertical="center" wrapText="1"/>
    </xf>
    <xf numFmtId="2" fontId="34" fillId="3" borderId="4" xfId="1" applyNumberFormat="1" applyFont="1" applyFill="1" applyBorder="1" applyAlignment="1">
      <alignment horizontal="center" vertical="center"/>
    </xf>
    <xf numFmtId="0" fontId="30" fillId="0" borderId="0" xfId="1" applyFont="1" applyFill="1" applyBorder="1"/>
    <xf numFmtId="0" fontId="47" fillId="0" borderId="4" xfId="1" applyFont="1" applyBorder="1" applyAlignment="1">
      <alignment horizontal="left" vertical="center" wrapText="1"/>
    </xf>
    <xf numFmtId="0" fontId="48" fillId="0" borderId="4" xfId="1" applyFont="1" applyBorder="1"/>
    <xf numFmtId="164" fontId="47" fillId="0" borderId="4" xfId="3" applyFont="1" applyBorder="1" applyAlignment="1"/>
    <xf numFmtId="0" fontId="30" fillId="0" borderId="4" xfId="1" applyFont="1" applyBorder="1"/>
    <xf numFmtId="167" fontId="47" fillId="0" borderId="5" xfId="1" applyNumberFormat="1" applyFont="1" applyBorder="1" applyAlignment="1"/>
    <xf numFmtId="4" fontId="32" fillId="3" borderId="5" xfId="1" applyNumberFormat="1" applyFont="1" applyFill="1" applyBorder="1" applyAlignment="1">
      <alignment horizontal="right" vertical="center" wrapText="1"/>
    </xf>
    <xf numFmtId="0" fontId="30" fillId="0" borderId="4" xfId="1" applyFont="1" applyBorder="1" applyAlignment="1"/>
    <xf numFmtId="167" fontId="47" fillId="0" borderId="4" xfId="1" applyNumberFormat="1" applyFont="1" applyBorder="1" applyAlignment="1"/>
    <xf numFmtId="0" fontId="30" fillId="0" borderId="0" xfId="1" applyFont="1" applyBorder="1"/>
    <xf numFmtId="9" fontId="32" fillId="0" borderId="0" xfId="1" applyNumberFormat="1" applyFont="1" applyBorder="1" applyAlignment="1">
      <alignment horizontal="left"/>
    </xf>
    <xf numFmtId="4" fontId="32" fillId="3" borderId="0" xfId="1" applyNumberFormat="1" applyFont="1" applyFill="1" applyBorder="1" applyAlignment="1">
      <alignment horizontal="center" vertical="center" wrapText="1"/>
    </xf>
    <xf numFmtId="9" fontId="34" fillId="0" borderId="0" xfId="1" applyNumberFormat="1" applyFont="1" applyBorder="1" applyAlignment="1">
      <alignment horizontal="left"/>
    </xf>
    <xf numFmtId="0" fontId="55" fillId="0" borderId="0" xfId="1" applyFont="1"/>
    <xf numFmtId="0" fontId="0" fillId="0" borderId="0" xfId="0" applyFill="1"/>
    <xf numFmtId="0" fontId="0" fillId="0" borderId="0" xfId="0" applyFill="1" applyAlignment="1">
      <alignment horizontal="center"/>
    </xf>
    <xf numFmtId="4" fontId="0" fillId="0" borderId="0" xfId="0" applyNumberFormat="1" applyFill="1"/>
    <xf numFmtId="0" fontId="48" fillId="0" borderId="0" xfId="1" applyFont="1" applyAlignment="1">
      <alignment vertical="center"/>
    </xf>
    <xf numFmtId="0" fontId="30" fillId="0" borderId="0" xfId="1" applyFont="1" applyAlignment="1">
      <alignment vertical="center"/>
    </xf>
    <xf numFmtId="0" fontId="32" fillId="2" borderId="4" xfId="63" applyFont="1" applyFill="1" applyBorder="1" applyAlignment="1">
      <alignment horizontal="center"/>
    </xf>
    <xf numFmtId="0" fontId="34" fillId="2" borderId="4" xfId="63" applyFont="1" applyFill="1" applyBorder="1"/>
    <xf numFmtId="0" fontId="62" fillId="0" borderId="0" xfId="0" applyFont="1" applyBorder="1" applyAlignment="1">
      <alignment vertical="center" wrapText="1"/>
    </xf>
    <xf numFmtId="0" fontId="62" fillId="0" borderId="0" xfId="0" applyFont="1" applyBorder="1" applyAlignment="1">
      <alignment horizontal="justify" vertical="center" wrapText="1"/>
    </xf>
    <xf numFmtId="4" fontId="62" fillId="0" borderId="0" xfId="0" applyNumberFormat="1" applyFont="1" applyBorder="1" applyAlignment="1">
      <alignment horizontal="center" vertical="center" wrapText="1"/>
    </xf>
    <xf numFmtId="4" fontId="0" fillId="0" borderId="0" xfId="0" applyNumberFormat="1"/>
    <xf numFmtId="0" fontId="34" fillId="2" borderId="0" xfId="63" applyFont="1" applyFill="1"/>
    <xf numFmtId="0" fontId="61" fillId="0" borderId="0" xfId="0" applyFont="1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20" fillId="0" borderId="0" xfId="0" applyFont="1" applyBorder="1" applyAlignment="1">
      <alignment vertical="center"/>
    </xf>
    <xf numFmtId="0" fontId="58" fillId="0" borderId="0" xfId="0" applyFont="1" applyFill="1" applyAlignment="1">
      <alignment horizontal="center"/>
    </xf>
    <xf numFmtId="0" fontId="58" fillId="0" borderId="0" xfId="0" applyFont="1" applyFill="1"/>
    <xf numFmtId="4" fontId="58" fillId="0" borderId="0" xfId="0" applyNumberFormat="1" applyFont="1" applyFill="1"/>
    <xf numFmtId="0" fontId="0" fillId="0" borderId="0" xfId="0" applyBorder="1"/>
    <xf numFmtId="0" fontId="0" fillId="0" borderId="0" xfId="0" applyBorder="1" applyAlignment="1">
      <alignment vertical="center"/>
    </xf>
    <xf numFmtId="4" fontId="0" fillId="0" borderId="0" xfId="0" applyNumberFormat="1" applyBorder="1"/>
    <xf numFmtId="4" fontId="98" fillId="2" borderId="0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176" fontId="0" fillId="0" borderId="0" xfId="0" applyNumberFormat="1"/>
    <xf numFmtId="2" fontId="58" fillId="0" borderId="0" xfId="0" applyNumberFormat="1" applyFont="1" applyFill="1" applyAlignment="1">
      <alignment horizontal="center"/>
    </xf>
    <xf numFmtId="0" fontId="31" fillId="0" borderId="0" xfId="63"/>
    <xf numFmtId="2" fontId="56" fillId="2" borderId="0" xfId="63" applyNumberFormat="1" applyFont="1" applyFill="1"/>
    <xf numFmtId="2" fontId="34" fillId="2" borderId="0" xfId="63" applyNumberFormat="1" applyFont="1" applyFill="1"/>
    <xf numFmtId="0" fontId="101" fillId="0" borderId="0" xfId="0" applyFont="1" applyBorder="1"/>
    <xf numFmtId="4" fontId="101" fillId="0" borderId="0" xfId="0" applyNumberFormat="1" applyFont="1" applyBorder="1" applyAlignment="1">
      <alignment horizontal="right"/>
    </xf>
    <xf numFmtId="0" fontId="62" fillId="0" borderId="0" xfId="0" applyFont="1" applyBorder="1" applyAlignment="1">
      <alignment horizontal="right"/>
    </xf>
    <xf numFmtId="0" fontId="51" fillId="0" borderId="0" xfId="63" applyFont="1" applyAlignment="1"/>
    <xf numFmtId="0" fontId="102" fillId="0" borderId="0" xfId="63" applyFont="1"/>
    <xf numFmtId="0" fontId="51" fillId="0" borderId="0" xfId="63" applyFont="1"/>
    <xf numFmtId="49" fontId="102" fillId="0" borderId="0" xfId="63" applyNumberFormat="1" applyFont="1"/>
    <xf numFmtId="49" fontId="103" fillId="0" borderId="0" xfId="63" applyNumberFormat="1" applyFont="1"/>
    <xf numFmtId="49" fontId="102" fillId="0" borderId="0" xfId="63" applyNumberFormat="1" applyFont="1" applyAlignment="1">
      <alignment wrapText="1"/>
    </xf>
    <xf numFmtId="0" fontId="104" fillId="0" borderId="10" xfId="63" applyFont="1" applyBorder="1" applyAlignment="1">
      <alignment horizontal="center"/>
    </xf>
    <xf numFmtId="0" fontId="62" fillId="0" borderId="0" xfId="0" applyFont="1"/>
    <xf numFmtId="0" fontId="104" fillId="0" borderId="0" xfId="63" applyFont="1" applyBorder="1" applyAlignment="1">
      <alignment horizontal="center"/>
    </xf>
    <xf numFmtId="0" fontId="105" fillId="0" borderId="0" xfId="63" applyFont="1" applyBorder="1" applyAlignment="1"/>
    <xf numFmtId="0" fontId="101" fillId="0" borderId="0" xfId="0" applyFont="1" applyAlignment="1">
      <alignment vertical="center"/>
    </xf>
    <xf numFmtId="0" fontId="62" fillId="6" borderId="4" xfId="0" applyFont="1" applyFill="1" applyBorder="1" applyAlignment="1">
      <alignment horizontal="center" vertical="center" wrapText="1"/>
    </xf>
    <xf numFmtId="0" fontId="62" fillId="2" borderId="4" xfId="0" applyFont="1" applyFill="1" applyBorder="1" applyAlignment="1">
      <alignment horizontal="center" vertical="center" wrapText="1"/>
    </xf>
    <xf numFmtId="0" fontId="62" fillId="2" borderId="4" xfId="0" applyFont="1" applyFill="1" applyBorder="1" applyAlignment="1">
      <alignment horizontal="left" vertical="center" wrapText="1"/>
    </xf>
    <xf numFmtId="4" fontId="62" fillId="2" borderId="4" xfId="0" applyNumberFormat="1" applyFont="1" applyFill="1" applyBorder="1" applyAlignment="1">
      <alignment horizontal="center" vertical="center" wrapText="1"/>
    </xf>
    <xf numFmtId="0" fontId="101" fillId="6" borderId="4" xfId="0" applyFont="1" applyFill="1" applyBorder="1" applyAlignment="1">
      <alignment vertical="center" wrapText="1"/>
    </xf>
    <xf numFmtId="4" fontId="101" fillId="6" borderId="4" xfId="0" applyNumberFormat="1" applyFont="1" applyFill="1" applyBorder="1" applyAlignment="1">
      <alignment horizontal="center" vertical="center" wrapText="1"/>
    </xf>
    <xf numFmtId="0" fontId="62" fillId="0" borderId="4" xfId="0" applyFont="1" applyBorder="1" applyAlignment="1">
      <alignment vertical="center" wrapText="1"/>
    </xf>
    <xf numFmtId="0" fontId="62" fillId="0" borderId="4" xfId="0" applyFont="1" applyBorder="1" applyAlignment="1">
      <alignment horizontal="justify" vertical="center" wrapText="1"/>
    </xf>
    <xf numFmtId="4" fontId="62" fillId="0" borderId="4" xfId="0" applyNumberFormat="1" applyFont="1" applyBorder="1" applyAlignment="1">
      <alignment horizontal="center" vertical="center" wrapText="1"/>
    </xf>
    <xf numFmtId="0" fontId="103" fillId="0" borderId="0" xfId="0" applyFont="1"/>
    <xf numFmtId="4" fontId="102" fillId="0" borderId="4" xfId="63" applyNumberFormat="1" applyFont="1" applyBorder="1" applyAlignment="1">
      <alignment horizontal="center"/>
    </xf>
    <xf numFmtId="0" fontId="101" fillId="0" borderId="0" xfId="0" quotePrefix="1" applyFont="1" applyAlignment="1">
      <alignment horizontal="center" vertical="center" wrapText="1"/>
    </xf>
    <xf numFmtId="0" fontId="101" fillId="0" borderId="0" xfId="0" applyFont="1" applyAlignment="1">
      <alignment horizontal="center" vertical="center" wrapText="1"/>
    </xf>
    <xf numFmtId="0" fontId="102" fillId="0" borderId="0" xfId="0" applyFont="1" applyAlignment="1">
      <alignment vertical="center"/>
    </xf>
    <xf numFmtId="0" fontId="102" fillId="0" borderId="0" xfId="0" applyFont="1"/>
    <xf numFmtId="0" fontId="102" fillId="0" borderId="0" xfId="0" applyFont="1" applyAlignment="1">
      <alignment horizontal="center"/>
    </xf>
    <xf numFmtId="0" fontId="102" fillId="0" borderId="4" xfId="0" applyFont="1" applyBorder="1" applyAlignment="1">
      <alignment wrapText="1"/>
    </xf>
    <xf numFmtId="174" fontId="62" fillId="0" borderId="4" xfId="0" applyNumberFormat="1" applyFont="1" applyBorder="1" applyAlignment="1">
      <alignment horizontal="center" vertical="center"/>
    </xf>
    <xf numFmtId="0" fontId="102" fillId="0" borderId="4" xfId="0" applyFont="1" applyBorder="1"/>
    <xf numFmtId="174" fontId="102" fillId="0" borderId="4" xfId="0" applyNumberFormat="1" applyFont="1" applyBorder="1" applyAlignment="1">
      <alignment horizontal="center" vertical="center"/>
    </xf>
    <xf numFmtId="4" fontId="62" fillId="0" borderId="4" xfId="0" applyNumberFormat="1" applyFont="1" applyBorder="1" applyAlignment="1">
      <alignment horizontal="center" vertical="center"/>
    </xf>
    <xf numFmtId="0" fontId="102" fillId="0" borderId="0" xfId="0" applyFont="1" applyBorder="1"/>
    <xf numFmtId="4" fontId="62" fillId="0" borderId="0" xfId="0" applyNumberFormat="1" applyFont="1" applyBorder="1" applyAlignment="1">
      <alignment horizontal="center" vertical="center"/>
    </xf>
    <xf numFmtId="0" fontId="102" fillId="2" borderId="0" xfId="63" applyFont="1" applyFill="1"/>
    <xf numFmtId="0" fontId="102" fillId="2" borderId="10" xfId="63" applyFont="1" applyFill="1" applyBorder="1"/>
    <xf numFmtId="0" fontId="102" fillId="2" borderId="0" xfId="63" applyFont="1" applyFill="1" applyAlignment="1">
      <alignment vertical="center"/>
    </xf>
    <xf numFmtId="0" fontId="51" fillId="2" borderId="10" xfId="63" applyFont="1" applyFill="1" applyBorder="1" applyAlignment="1">
      <alignment horizontal="right"/>
    </xf>
    <xf numFmtId="49" fontId="51" fillId="2" borderId="4" xfId="63" applyNumberFormat="1" applyFont="1" applyFill="1" applyBorder="1" applyAlignment="1">
      <alignment horizontal="center" vertical="center" wrapText="1"/>
    </xf>
    <xf numFmtId="0" fontId="51" fillId="2" borderId="4" xfId="63" applyFont="1" applyFill="1" applyBorder="1" applyAlignment="1">
      <alignment horizontal="center" vertical="center" wrapText="1"/>
    </xf>
    <xf numFmtId="49" fontId="102" fillId="2" borderId="4" xfId="63" applyNumberFormat="1" applyFont="1" applyFill="1" applyBorder="1" applyAlignment="1">
      <alignment horizontal="center" vertical="center" wrapText="1"/>
    </xf>
    <xf numFmtId="0" fontId="102" fillId="2" borderId="4" xfId="63" applyFont="1" applyFill="1" applyBorder="1" applyAlignment="1">
      <alignment horizontal="center" vertical="center" wrapText="1"/>
    </xf>
    <xf numFmtId="3" fontId="102" fillId="2" borderId="4" xfId="63" applyNumberFormat="1" applyFont="1" applyFill="1" applyBorder="1" applyAlignment="1">
      <alignment horizontal="center" vertical="center" wrapText="1"/>
    </xf>
    <xf numFmtId="3" fontId="102" fillId="2" borderId="4" xfId="63" applyNumberFormat="1" applyFont="1" applyFill="1" applyBorder="1" applyAlignment="1">
      <alignment horizontal="center" vertical="center"/>
    </xf>
    <xf numFmtId="49" fontId="102" fillId="2" borderId="8" xfId="63" applyNumberFormat="1" applyFont="1" applyFill="1" applyBorder="1" applyAlignment="1">
      <alignment horizontal="left" vertical="center" wrapText="1"/>
    </xf>
    <xf numFmtId="4" fontId="107" fillId="2" borderId="4" xfId="63" applyNumberFormat="1" applyFont="1" applyFill="1" applyBorder="1" applyAlignment="1">
      <alignment horizontal="center" vertical="center" wrapText="1"/>
    </xf>
    <xf numFmtId="49" fontId="51" fillId="2" borderId="0" xfId="63" applyNumberFormat="1" applyFont="1" applyFill="1" applyBorder="1" applyAlignment="1">
      <alignment horizontal="right" vertical="center" wrapText="1"/>
    </xf>
    <xf numFmtId="0" fontId="62" fillId="0" borderId="0" xfId="132" applyFont="1" applyFill="1" applyAlignment="1">
      <alignment horizontal="center"/>
    </xf>
    <xf numFmtId="0" fontId="62" fillId="0" borderId="0" xfId="132" applyFont="1" applyFill="1"/>
    <xf numFmtId="0" fontId="62" fillId="0" borderId="0" xfId="132" applyFont="1" applyFill="1" applyAlignment="1">
      <alignment wrapText="1"/>
    </xf>
    <xf numFmtId="4" fontId="62" fillId="0" borderId="0" xfId="132" applyNumberFormat="1" applyFont="1" applyFill="1"/>
    <xf numFmtId="0" fontId="62" fillId="0" borderId="4" xfId="93" quotePrefix="1" applyFont="1" applyFill="1" applyBorder="1" applyAlignment="1">
      <alignment horizontal="center" vertical="center" wrapText="1"/>
    </xf>
    <xf numFmtId="4" fontId="62" fillId="0" borderId="4" xfId="93" quotePrefix="1" applyNumberFormat="1" applyFont="1" applyFill="1" applyBorder="1" applyAlignment="1">
      <alignment horizontal="center" vertical="center" wrapText="1"/>
    </xf>
    <xf numFmtId="0" fontId="62" fillId="0" borderId="4" xfId="95" quotePrefix="1" applyFont="1" applyFill="1" applyBorder="1" applyAlignment="1">
      <alignment horizontal="left" vertical="center" wrapText="1"/>
    </xf>
    <xf numFmtId="0" fontId="62" fillId="0" borderId="4" xfId="95" quotePrefix="1" applyFont="1" applyFill="1" applyBorder="1" applyAlignment="1">
      <alignment horizontal="left" vertical="top" wrapText="1"/>
    </xf>
    <xf numFmtId="165" fontId="62" fillId="0" borderId="4" xfId="102" quotePrefix="1" applyNumberFormat="1" applyFont="1" applyFill="1" applyBorder="1" applyAlignment="1">
      <alignment horizontal="center" vertical="center" wrapText="1"/>
    </xf>
    <xf numFmtId="0" fontId="62" fillId="0" borderId="4" xfId="132" applyFont="1" applyFill="1" applyBorder="1" applyAlignment="1">
      <alignment wrapText="1"/>
    </xf>
    <xf numFmtId="2" fontId="62" fillId="0" borderId="4" xfId="102" quotePrefix="1" applyNumberFormat="1" applyFont="1" applyFill="1" applyBorder="1" applyAlignment="1">
      <alignment horizontal="center" vertical="center" wrapText="1"/>
    </xf>
    <xf numFmtId="0" fontId="62" fillId="0" borderId="4" xfId="102" quotePrefix="1" applyFont="1" applyFill="1" applyBorder="1" applyAlignment="1">
      <alignment horizontal="center" vertical="center" wrapText="1"/>
    </xf>
    <xf numFmtId="0" fontId="102" fillId="6" borderId="4" xfId="0" applyFont="1" applyFill="1" applyBorder="1" applyAlignment="1">
      <alignment horizontal="center" wrapText="1"/>
    </xf>
    <xf numFmtId="0" fontId="102" fillId="6" borderId="4" xfId="0" applyFont="1" applyFill="1" applyBorder="1" applyAlignment="1">
      <alignment horizontal="left" vertical="center" wrapText="1"/>
    </xf>
    <xf numFmtId="0" fontId="102" fillId="6" borderId="4" xfId="95" quotePrefix="1" applyFont="1" applyFill="1" applyBorder="1" applyAlignment="1">
      <alignment horizontal="left" vertical="center" wrapText="1"/>
    </xf>
    <xf numFmtId="165" fontId="102" fillId="6" borderId="4" xfId="102" quotePrefix="1" applyNumberFormat="1" applyFont="1" applyFill="1" applyBorder="1" applyAlignment="1">
      <alignment horizontal="center" vertical="center" wrapText="1"/>
    </xf>
    <xf numFmtId="0" fontId="102" fillId="6" borderId="4" xfId="132" applyFont="1" applyFill="1" applyBorder="1" applyAlignment="1">
      <alignment vertical="center" wrapText="1"/>
    </xf>
    <xf numFmtId="4" fontId="102" fillId="6" borderId="4" xfId="99" applyNumberFormat="1" applyFont="1" applyFill="1" applyBorder="1" applyAlignment="1">
      <alignment wrapText="1"/>
    </xf>
    <xf numFmtId="0" fontId="102" fillId="0" borderId="4" xfId="0" applyFont="1" applyBorder="1" applyAlignment="1">
      <alignment horizontal="center" wrapText="1"/>
    </xf>
    <xf numFmtId="0" fontId="102" fillId="0" borderId="4" xfId="0" quotePrefix="1" applyFont="1" applyFill="1" applyBorder="1" applyAlignment="1">
      <alignment vertical="center" wrapText="1"/>
    </xf>
    <xf numFmtId="0" fontId="102" fillId="0" borderId="4" xfId="95" quotePrefix="1" applyFont="1" applyFill="1" applyBorder="1" applyAlignment="1">
      <alignment horizontal="left" vertical="center" wrapText="1"/>
    </xf>
    <xf numFmtId="0" fontId="102" fillId="0" borderId="4" xfId="102" quotePrefix="1" applyFont="1" applyFill="1" applyBorder="1" applyAlignment="1">
      <alignment horizontal="left" vertical="center" wrapText="1"/>
    </xf>
    <xf numFmtId="0" fontId="102" fillId="0" borderId="4" xfId="132" applyFont="1" applyFill="1" applyBorder="1" applyAlignment="1">
      <alignment vertical="center" wrapText="1"/>
    </xf>
    <xf numFmtId="0" fontId="102" fillId="0" borderId="4" xfId="132" applyFont="1" applyFill="1" applyBorder="1" applyAlignment="1">
      <alignment horizontal="center" wrapText="1"/>
    </xf>
    <xf numFmtId="0" fontId="0" fillId="0" borderId="10" xfId="0" applyBorder="1"/>
    <xf numFmtId="0" fontId="62" fillId="0" borderId="10" xfId="0" applyFont="1" applyBorder="1"/>
    <xf numFmtId="0" fontId="51" fillId="0" borderId="0" xfId="0" applyFont="1" applyAlignment="1">
      <alignment vertical="center"/>
    </xf>
    <xf numFmtId="4" fontId="101" fillId="0" borderId="0" xfId="0" applyNumberFormat="1" applyFont="1" applyFill="1" applyBorder="1" applyAlignment="1">
      <alignment horizontal="right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vertical="center"/>
    </xf>
    <xf numFmtId="0" fontId="0" fillId="0" borderId="4" xfId="0" applyBorder="1"/>
    <xf numFmtId="0" fontId="0" fillId="0" borderId="4" xfId="0" applyFill="1" applyBorder="1"/>
    <xf numFmtId="10" fontId="102" fillId="0" borderId="4" xfId="1921" quotePrefix="1" applyNumberFormat="1" applyFont="1" applyFill="1" applyBorder="1" applyAlignment="1">
      <alignment horizontal="center" vertical="center" wrapText="1"/>
    </xf>
    <xf numFmtId="49" fontId="102" fillId="2" borderId="4" xfId="63" applyNumberFormat="1" applyFont="1" applyFill="1" applyBorder="1" applyAlignment="1">
      <alignment horizontal="left" vertical="center" wrapText="1"/>
    </xf>
    <xf numFmtId="4" fontId="102" fillId="2" borderId="4" xfId="63" applyNumberFormat="1" applyFont="1" applyFill="1" applyBorder="1" applyAlignment="1">
      <alignment horizontal="center" vertical="center" wrapText="1"/>
    </xf>
    <xf numFmtId="0" fontId="102" fillId="0" borderId="4" xfId="0" applyFont="1" applyBorder="1" applyAlignment="1">
      <alignment vertical="center" wrapText="1"/>
    </xf>
    <xf numFmtId="4" fontId="102" fillId="0" borderId="4" xfId="0" applyNumberFormat="1" applyFont="1" applyFill="1" applyBorder="1" applyAlignment="1">
      <alignment horizontal="center" vertical="center"/>
    </xf>
    <xf numFmtId="4" fontId="102" fillId="2" borderId="4" xfId="63" applyNumberFormat="1" applyFont="1" applyFill="1" applyBorder="1" applyAlignment="1">
      <alignment horizontal="center" vertical="center"/>
    </xf>
    <xf numFmtId="4" fontId="51" fillId="2" borderId="4" xfId="63" applyNumberFormat="1" applyFont="1" applyFill="1" applyBorder="1" applyAlignment="1">
      <alignment horizontal="center" vertical="center" wrapText="1"/>
    </xf>
    <xf numFmtId="4" fontId="51" fillId="0" borderId="0" xfId="63" applyNumberFormat="1" applyFont="1" applyFill="1" applyBorder="1" applyAlignment="1">
      <alignment horizontal="center" vertical="center" wrapText="1"/>
    </xf>
    <xf numFmtId="4" fontId="102" fillId="0" borderId="4" xfId="0" applyNumberFormat="1" applyFont="1" applyBorder="1" applyAlignment="1">
      <alignment horizontal="center" vertical="center"/>
    </xf>
    <xf numFmtId="0" fontId="0" fillId="0" borderId="4" xfId="0" applyFill="1" applyBorder="1" applyAlignment="1">
      <alignment horizontal="center"/>
    </xf>
    <xf numFmtId="177" fontId="0" fillId="0" borderId="4" xfId="0" applyNumberFormat="1" applyFill="1" applyBorder="1" applyAlignment="1">
      <alignment horizontal="center" vertical="center"/>
    </xf>
    <xf numFmtId="0" fontId="100" fillId="0" borderId="4" xfId="0" applyFont="1" applyBorder="1" applyAlignment="1">
      <alignment horizontal="right"/>
    </xf>
    <xf numFmtId="177" fontId="100" fillId="0" borderId="4" xfId="0" applyNumberFormat="1" applyFont="1" applyBorder="1" applyAlignment="1">
      <alignment horizontal="center" vertical="center"/>
    </xf>
    <xf numFmtId="165" fontId="100" fillId="0" borderId="4" xfId="0" applyNumberFormat="1" applyFont="1" applyBorder="1"/>
    <xf numFmtId="0" fontId="100" fillId="0" borderId="4" xfId="0" applyFont="1" applyBorder="1" applyAlignment="1">
      <alignment horizontal="center" vertical="center"/>
    </xf>
    <xf numFmtId="165" fontId="0" fillId="0" borderId="4" xfId="175" applyFont="1" applyBorder="1" applyAlignment="1">
      <alignment horizontal="center"/>
    </xf>
    <xf numFmtId="165" fontId="0" fillId="0" borderId="4" xfId="175" applyFont="1" applyFill="1" applyBorder="1"/>
    <xf numFmtId="165" fontId="0" fillId="0" borderId="4" xfId="175" applyFont="1" applyBorder="1"/>
    <xf numFmtId="177" fontId="0" fillId="0" borderId="4" xfId="0" applyNumberFormat="1" applyBorder="1"/>
    <xf numFmtId="4" fontId="62" fillId="0" borderId="0" xfId="0" applyNumberFormat="1" applyFont="1"/>
    <xf numFmtId="0" fontId="106" fillId="0" borderId="0" xfId="63" applyFont="1" applyFill="1" applyAlignment="1">
      <alignment vertical="center" wrapText="1"/>
    </xf>
    <xf numFmtId="0" fontId="101" fillId="0" borderId="4" xfId="0" applyFont="1" applyFill="1" applyBorder="1" applyAlignment="1">
      <alignment horizontal="right" vertical="center"/>
    </xf>
    <xf numFmtId="4" fontId="51" fillId="0" borderId="4" xfId="63" applyNumberFormat="1" applyFont="1" applyFill="1" applyBorder="1" applyAlignment="1">
      <alignment horizontal="center" vertical="center"/>
    </xf>
    <xf numFmtId="3" fontId="51" fillId="2" borderId="4" xfId="63" applyNumberFormat="1" applyFont="1" applyFill="1" applyBorder="1" applyAlignment="1">
      <alignment horizontal="center" vertical="center"/>
    </xf>
    <xf numFmtId="4" fontId="51" fillId="2" borderId="4" xfId="63" applyNumberFormat="1" applyFont="1" applyFill="1" applyBorder="1" applyAlignment="1">
      <alignment horizontal="center" vertical="center"/>
    </xf>
    <xf numFmtId="0" fontId="106" fillId="0" borderId="0" xfId="63" applyFont="1"/>
    <xf numFmtId="4" fontId="62" fillId="0" borderId="4" xfId="102" quotePrefix="1" applyNumberFormat="1" applyFont="1" applyFill="1" applyBorder="1" applyAlignment="1">
      <alignment horizontal="center" vertical="center" wrapText="1"/>
    </xf>
    <xf numFmtId="4" fontId="102" fillId="6" borderId="4" xfId="102" quotePrefix="1" applyNumberFormat="1" applyFont="1" applyFill="1" applyBorder="1" applyAlignment="1">
      <alignment horizontal="center" vertical="center" wrapText="1"/>
    </xf>
    <xf numFmtId="4" fontId="102" fillId="0" borderId="4" xfId="132" applyNumberFormat="1" applyFont="1" applyFill="1" applyBorder="1" applyAlignment="1">
      <alignment horizontal="center" vertical="center" wrapText="1"/>
    </xf>
    <xf numFmtId="0" fontId="62" fillId="0" borderId="4" xfId="0" applyFont="1" applyFill="1" applyBorder="1" applyAlignment="1">
      <alignment vertical="center"/>
    </xf>
    <xf numFmtId="0" fontId="62" fillId="0" borderId="0" xfId="0" applyFont="1" applyFill="1" applyBorder="1" applyAlignment="1">
      <alignment vertical="center"/>
    </xf>
    <xf numFmtId="49" fontId="103" fillId="0" borderId="0" xfId="63" applyNumberFormat="1" applyFont="1" applyBorder="1"/>
    <xf numFmtId="0" fontId="103" fillId="0" borderId="0" xfId="63" applyFont="1" applyBorder="1"/>
    <xf numFmtId="0" fontId="102" fillId="0" borderId="0" xfId="63" applyFont="1" applyBorder="1"/>
    <xf numFmtId="14" fontId="51" fillId="0" borderId="0" xfId="0" applyNumberFormat="1" applyFont="1" applyFill="1" applyBorder="1" applyAlignment="1">
      <alignment horizontal="center" vertical="center" wrapText="1"/>
    </xf>
    <xf numFmtId="4" fontId="51" fillId="0" borderId="0" xfId="63" applyNumberFormat="1" applyFont="1" applyAlignment="1">
      <alignment vertical="center" wrapText="1"/>
    </xf>
    <xf numFmtId="0" fontId="104" fillId="0" borderId="0" xfId="0" applyFont="1" applyAlignment="1">
      <alignment horizontal="left" vertical="center" wrapText="1"/>
    </xf>
    <xf numFmtId="0" fontId="102" fillId="0" borderId="0" xfId="0" applyFont="1" applyAlignment="1">
      <alignment horizontal="left" vertical="top" wrapText="1"/>
    </xf>
    <xf numFmtId="0" fontId="102" fillId="0" borderId="4" xfId="0" applyFont="1" applyFill="1" applyBorder="1" applyAlignment="1">
      <alignment vertical="center" wrapText="1"/>
    </xf>
    <xf numFmtId="0" fontId="31" fillId="0" borderId="0" xfId="0" applyNumberFormat="1" applyFont="1" applyFill="1" applyBorder="1" applyAlignment="1">
      <alignment wrapText="1"/>
    </xf>
    <xf numFmtId="0" fontId="100" fillId="0" borderId="0" xfId="1945" applyFont="1"/>
    <xf numFmtId="0" fontId="1" fillId="0" borderId="0" xfId="1945"/>
    <xf numFmtId="0" fontId="30" fillId="0" borderId="0" xfId="1945" applyFont="1"/>
    <xf numFmtId="0" fontId="31" fillId="0" borderId="0" xfId="1945" applyFont="1"/>
    <xf numFmtId="0" fontId="31" fillId="0" borderId="0" xfId="1945" applyFont="1" applyAlignment="1">
      <alignment vertical="top"/>
    </xf>
    <xf numFmtId="0" fontId="31" fillId="0" borderId="0" xfId="1945" applyFont="1" applyAlignment="1">
      <alignment horizontal="left" indent="1"/>
    </xf>
    <xf numFmtId="0" fontId="31" fillId="0" borderId="0" xfId="1928" applyFont="1" applyBorder="1">
      <alignment horizontal="center"/>
    </xf>
    <xf numFmtId="0" fontId="31" fillId="0" borderId="0" xfId="1928" applyFont="1" applyBorder="1" applyAlignment="1">
      <alignment horizontal="right"/>
    </xf>
    <xf numFmtId="0" fontId="31" fillId="0" borderId="0" xfId="1928" applyFont="1" applyBorder="1" applyAlignment="1">
      <alignment horizontal="left" vertical="top" wrapText="1"/>
    </xf>
    <xf numFmtId="0" fontId="110" fillId="0" borderId="4" xfId="1945" applyFont="1" applyBorder="1" applyAlignment="1">
      <alignment horizontal="center" vertical="center" wrapText="1"/>
    </xf>
    <xf numFmtId="0" fontId="30" fillId="0" borderId="0" xfId="1945" applyFont="1" applyAlignment="1">
      <alignment horizontal="right"/>
    </xf>
    <xf numFmtId="0" fontId="31" fillId="0" borderId="10" xfId="1928" applyFont="1" applyBorder="1" applyAlignment="1">
      <alignment vertical="top" wrapText="1"/>
    </xf>
    <xf numFmtId="0" fontId="58" fillId="0" borderId="0" xfId="1945" applyFont="1" applyBorder="1"/>
    <xf numFmtId="0" fontId="31" fillId="0" borderId="0" xfId="1945" applyFont="1" applyAlignment="1"/>
    <xf numFmtId="0" fontId="110" fillId="0" borderId="7" xfId="1945" applyFont="1" applyBorder="1" applyAlignment="1">
      <alignment horizontal="center" vertical="center" wrapText="1"/>
    </xf>
    <xf numFmtId="0" fontId="31" fillId="0" borderId="0" xfId="1928" applyFont="1" applyBorder="1" applyAlignment="1">
      <alignment wrapText="1"/>
    </xf>
    <xf numFmtId="0" fontId="109" fillId="0" borderId="0" xfId="1945" applyFont="1" applyAlignment="1">
      <alignment vertical="top"/>
    </xf>
    <xf numFmtId="0" fontId="58" fillId="0" borderId="10" xfId="1945" applyFont="1" applyBorder="1"/>
    <xf numFmtId="0" fontId="31" fillId="0" borderId="0" xfId="1930" applyFont="1">
      <alignment horizontal="left" vertical="top"/>
    </xf>
    <xf numFmtId="0" fontId="53" fillId="0" borderId="0" xfId="1928" applyFont="1" applyAlignment="1">
      <alignment horizontal="left"/>
    </xf>
    <xf numFmtId="0" fontId="110" fillId="0" borderId="4" xfId="1928" applyFont="1" applyBorder="1" applyAlignment="1">
      <alignment horizontal="center" vertical="center" wrapText="1"/>
    </xf>
    <xf numFmtId="0" fontId="31" fillId="0" borderId="5" xfId="1929" applyBorder="1">
      <alignment horizontal="center" wrapText="1"/>
    </xf>
    <xf numFmtId="0" fontId="31" fillId="0" borderId="1" xfId="1929" applyBorder="1" applyAlignment="1">
      <alignment horizontal="center" wrapText="1"/>
    </xf>
    <xf numFmtId="0" fontId="30" fillId="0" borderId="5" xfId="1945" applyFont="1" applyBorder="1" applyAlignment="1">
      <alignment vertical="top" wrapText="1"/>
    </xf>
    <xf numFmtId="0" fontId="31" fillId="0" borderId="5" xfId="1930" applyFont="1" applyBorder="1" applyAlignment="1">
      <alignment horizontal="left" vertical="top" wrapText="1"/>
    </xf>
    <xf numFmtId="0" fontId="31" fillId="0" borderId="5" xfId="1945" applyFont="1" applyBorder="1" applyAlignment="1">
      <alignment horizontal="center" vertical="top" wrapText="1"/>
    </xf>
    <xf numFmtId="0" fontId="31" fillId="0" borderId="5" xfId="1945" applyNumberFormat="1" applyFont="1" applyBorder="1" applyAlignment="1">
      <alignment horizontal="right" vertical="top" wrapText="1"/>
    </xf>
    <xf numFmtId="0" fontId="112" fillId="0" borderId="9" xfId="1930" applyFont="1" applyBorder="1" applyAlignment="1">
      <alignment horizontal="left" vertical="top" wrapText="1"/>
    </xf>
    <xf numFmtId="0" fontId="112" fillId="0" borderId="9" xfId="1945" applyFont="1" applyBorder="1" applyAlignment="1">
      <alignment horizontal="center" vertical="top" wrapText="1"/>
    </xf>
    <xf numFmtId="0" fontId="112" fillId="0" borderId="9" xfId="1945" applyNumberFormat="1" applyFont="1" applyBorder="1" applyAlignment="1">
      <alignment horizontal="right" vertical="top" wrapText="1"/>
    </xf>
    <xf numFmtId="0" fontId="53" fillId="0" borderId="5" xfId="1945" applyNumberFormat="1" applyFont="1" applyBorder="1" applyAlignment="1">
      <alignment horizontal="right" vertical="top" wrapText="1"/>
    </xf>
    <xf numFmtId="0" fontId="30" fillId="0" borderId="4" xfId="1945" applyFont="1" applyBorder="1" applyAlignment="1">
      <alignment vertical="top" wrapText="1"/>
    </xf>
    <xf numFmtId="0" fontId="31" fillId="0" borderId="0" xfId="0" applyNumberFormat="1" applyFont="1" applyFill="1" applyBorder="1"/>
    <xf numFmtId="0" fontId="31" fillId="6" borderId="4" xfId="0" applyNumberFormat="1" applyFont="1" applyFill="1" applyBorder="1" applyAlignment="1">
      <alignment horizontal="center" vertical="center" wrapText="1"/>
    </xf>
    <xf numFmtId="0" fontId="0" fillId="6" borderId="4" xfId="0" applyNumberFormat="1" applyFont="1" applyFill="1" applyBorder="1" applyAlignment="1">
      <alignment horizontal="center" vertical="center" wrapText="1"/>
    </xf>
    <xf numFmtId="4" fontId="31" fillId="0" borderId="4" xfId="0" applyNumberFormat="1" applyFont="1" applyFill="1" applyBorder="1" applyAlignment="1">
      <alignment horizontal="center" vertical="center" wrapText="1"/>
    </xf>
    <xf numFmtId="0" fontId="31" fillId="0" borderId="4" xfId="0" applyNumberFormat="1" applyFont="1" applyFill="1" applyBorder="1" applyAlignment="1">
      <alignment horizontal="center" vertical="center" wrapText="1"/>
    </xf>
    <xf numFmtId="0" fontId="31" fillId="0" borderId="4" xfId="0" applyNumberFormat="1" applyFont="1" applyFill="1" applyBorder="1" applyAlignment="1">
      <alignment wrapText="1"/>
    </xf>
    <xf numFmtId="4" fontId="31" fillId="0" borderId="0" xfId="0" applyNumberFormat="1" applyFont="1" applyFill="1" applyBorder="1" applyAlignment="1">
      <alignment wrapText="1"/>
    </xf>
    <xf numFmtId="0" fontId="113" fillId="0" borderId="4" xfId="0" applyFont="1" applyFill="1" applyBorder="1" applyAlignment="1">
      <alignment horizontal="center" vertical="center" wrapText="1"/>
    </xf>
    <xf numFmtId="0" fontId="62" fillId="0" borderId="4" xfId="102" quotePrefix="1" applyNumberFormat="1" applyFont="1" applyFill="1" applyBorder="1" applyAlignment="1">
      <alignment horizontal="center" vertical="center" wrapText="1"/>
    </xf>
    <xf numFmtId="0" fontId="113" fillId="2" borderId="4" xfId="0" applyFont="1" applyFill="1" applyBorder="1" applyAlignment="1">
      <alignment horizontal="center" vertical="center" wrapText="1"/>
    </xf>
    <xf numFmtId="0" fontId="113" fillId="0" borderId="4" xfId="0" applyFont="1" applyBorder="1" applyAlignment="1">
      <alignment horizontal="center" vertical="center" wrapText="1"/>
    </xf>
    <xf numFmtId="4" fontId="62" fillId="2" borderId="4" xfId="102" quotePrefix="1" applyNumberFormat="1" applyFont="1" applyFill="1" applyBorder="1" applyAlignment="1">
      <alignment horizontal="center" vertical="center" wrapText="1"/>
    </xf>
    <xf numFmtId="4" fontId="53" fillId="0" borderId="4" xfId="1945" applyNumberFormat="1" applyFont="1" applyBorder="1" applyAlignment="1">
      <alignment horizontal="right" vertical="top" wrapText="1"/>
    </xf>
    <xf numFmtId="0" fontId="1" fillId="0" borderId="0" xfId="1945"/>
    <xf numFmtId="0" fontId="30" fillId="0" borderId="0" xfId="1945" applyFont="1"/>
    <xf numFmtId="0" fontId="31" fillId="0" borderId="0" xfId="1945" applyFont="1"/>
    <xf numFmtId="0" fontId="31" fillId="0" borderId="0" xfId="1945" applyFont="1" applyAlignment="1">
      <alignment vertical="top"/>
    </xf>
    <xf numFmtId="0" fontId="31" fillId="0" borderId="0" xfId="1945" applyFont="1" applyAlignment="1">
      <alignment horizontal="left" indent="1"/>
    </xf>
    <xf numFmtId="0" fontId="31" fillId="0" borderId="0" xfId="1928" applyFont="1" applyBorder="1">
      <alignment horizontal="center"/>
    </xf>
    <xf numFmtId="0" fontId="31" fillId="0" borderId="0" xfId="1928" applyFont="1" applyBorder="1" applyAlignment="1">
      <alignment horizontal="right"/>
    </xf>
    <xf numFmtId="0" fontId="31" fillId="0" borderId="0" xfId="1928" applyFont="1" applyBorder="1" applyAlignment="1">
      <alignment horizontal="left" vertical="top" wrapText="1"/>
    </xf>
    <xf numFmtId="0" fontId="110" fillId="0" borderId="4" xfId="1945" applyFont="1" applyBorder="1" applyAlignment="1">
      <alignment horizontal="center" vertical="center" wrapText="1"/>
    </xf>
    <xf numFmtId="0" fontId="30" fillId="0" borderId="0" xfId="1945" applyFont="1" applyAlignment="1">
      <alignment horizontal="right"/>
    </xf>
    <xf numFmtId="0" fontId="58" fillId="0" borderId="0" xfId="1945" applyFont="1"/>
    <xf numFmtId="0" fontId="31" fillId="0" borderId="10" xfId="1928" applyFont="1" applyBorder="1" applyAlignment="1">
      <alignment vertical="top" wrapText="1"/>
    </xf>
    <xf numFmtId="0" fontId="58" fillId="0" borderId="0" xfId="1945" applyFont="1" applyBorder="1"/>
    <xf numFmtId="0" fontId="31" fillId="0" borderId="0" xfId="1945" applyFont="1" applyAlignment="1"/>
    <xf numFmtId="0" fontId="110" fillId="0" borderId="7" xfId="1945" applyFont="1" applyBorder="1" applyAlignment="1">
      <alignment horizontal="center" vertical="center" wrapText="1"/>
    </xf>
    <xf numFmtId="0" fontId="31" fillId="0" borderId="0" xfId="1928" applyFont="1" applyBorder="1" applyAlignment="1">
      <alignment wrapText="1"/>
    </xf>
    <xf numFmtId="0" fontId="109" fillId="0" borderId="0" xfId="1945" applyFont="1" applyAlignment="1">
      <alignment vertical="top"/>
    </xf>
    <xf numFmtId="0" fontId="58" fillId="0" borderId="10" xfId="1945" applyFont="1" applyBorder="1"/>
    <xf numFmtId="0" fontId="31" fillId="0" borderId="0" xfId="1930" applyFont="1" applyAlignment="1">
      <alignment horizontal="left" vertical="top" wrapText="1"/>
    </xf>
    <xf numFmtId="0" fontId="31" fillId="0" borderId="0" xfId="1945" applyFont="1" applyAlignment="1">
      <alignment horizontal="left" vertical="top" wrapText="1"/>
    </xf>
    <xf numFmtId="0" fontId="30" fillId="0" borderId="0" xfId="1945" applyFont="1" applyAlignment="1">
      <alignment vertical="top" wrapText="1"/>
    </xf>
    <xf numFmtId="0" fontId="31" fillId="0" borderId="0" xfId="1945" applyFont="1" applyAlignment="1">
      <alignment horizontal="center" vertical="top" wrapText="1"/>
    </xf>
    <xf numFmtId="0" fontId="31" fillId="0" borderId="0" xfId="1930" applyFont="1">
      <alignment horizontal="left" vertical="top"/>
    </xf>
    <xf numFmtId="0" fontId="53" fillId="0" borderId="0" xfId="1928" applyFont="1" applyAlignment="1">
      <alignment horizontal="left"/>
    </xf>
    <xf numFmtId="0" fontId="110" fillId="0" borderId="4" xfId="1928" applyFont="1" applyBorder="1" applyAlignment="1">
      <alignment horizontal="center" vertical="center" wrapText="1"/>
    </xf>
    <xf numFmtId="0" fontId="110" fillId="0" borderId="0" xfId="1930" applyFont="1">
      <alignment horizontal="left" vertical="top"/>
    </xf>
    <xf numFmtId="0" fontId="31" fillId="0" borderId="0" xfId="1945" applyNumberFormat="1" applyFont="1" applyAlignment="1">
      <alignment horizontal="right" vertical="top" wrapText="1"/>
    </xf>
    <xf numFmtId="0" fontId="31" fillId="0" borderId="5" xfId="1929" applyBorder="1">
      <alignment horizontal="center" wrapText="1"/>
    </xf>
    <xf numFmtId="0" fontId="31" fillId="0" borderId="1" xfId="1929" applyBorder="1" applyAlignment="1">
      <alignment horizontal="center" wrapText="1"/>
    </xf>
    <xf numFmtId="0" fontId="30" fillId="0" borderId="5" xfId="1945" applyFont="1" applyBorder="1" applyAlignment="1">
      <alignment vertical="top" wrapText="1"/>
    </xf>
    <xf numFmtId="0" fontId="31" fillId="0" borderId="5" xfId="1930" applyFont="1" applyBorder="1" applyAlignment="1">
      <alignment horizontal="left" vertical="top" wrapText="1"/>
    </xf>
    <xf numFmtId="0" fontId="31" fillId="0" borderId="5" xfId="1945" applyFont="1" applyBorder="1" applyAlignment="1">
      <alignment horizontal="center" vertical="top" wrapText="1"/>
    </xf>
    <xf numFmtId="0" fontId="31" fillId="0" borderId="5" xfId="1945" applyNumberFormat="1" applyFont="1" applyBorder="1" applyAlignment="1">
      <alignment horizontal="right" vertical="top" wrapText="1"/>
    </xf>
    <xf numFmtId="0" fontId="112" fillId="0" borderId="9" xfId="1930" applyFont="1" applyBorder="1" applyAlignment="1">
      <alignment horizontal="left" vertical="top" wrapText="1"/>
    </xf>
    <xf numFmtId="0" fontId="112" fillId="0" borderId="9" xfId="1945" applyFont="1" applyBorder="1" applyAlignment="1">
      <alignment horizontal="center" vertical="top" wrapText="1"/>
    </xf>
    <xf numFmtId="0" fontId="112" fillId="0" borderId="9" xfId="1945" applyNumberFormat="1" applyFont="1" applyBorder="1" applyAlignment="1">
      <alignment horizontal="right" vertical="top" wrapText="1"/>
    </xf>
    <xf numFmtId="0" fontId="53" fillId="0" borderId="5" xfId="1945" applyNumberFormat="1" applyFont="1" applyBorder="1" applyAlignment="1">
      <alignment horizontal="right" vertical="top" wrapText="1"/>
    </xf>
    <xf numFmtId="0" fontId="30" fillId="0" borderId="4" xfId="1945" applyFont="1" applyBorder="1" applyAlignment="1">
      <alignment vertical="top" wrapText="1"/>
    </xf>
    <xf numFmtId="0" fontId="103" fillId="6" borderId="4" xfId="0" applyFont="1" applyFill="1" applyBorder="1" applyAlignment="1">
      <alignment horizontal="center" vertical="center" wrapText="1"/>
    </xf>
    <xf numFmtId="0" fontId="103" fillId="0" borderId="4" xfId="0" applyFont="1" applyBorder="1" applyAlignment="1">
      <alignment horizontal="center" wrapText="1"/>
    </xf>
    <xf numFmtId="0" fontId="103" fillId="0" borderId="4" xfId="0" applyFont="1" applyBorder="1" applyAlignment="1">
      <alignment horizontal="left" vertical="center" wrapText="1"/>
    </xf>
    <xf numFmtId="0" fontId="102" fillId="0" borderId="4" xfId="95" quotePrefix="1" applyFont="1" applyFill="1" applyBorder="1" applyAlignment="1">
      <alignment horizontal="left" vertical="top" wrapText="1"/>
    </xf>
    <xf numFmtId="0" fontId="102" fillId="0" borderId="4" xfId="102" quotePrefix="1" applyFont="1" applyFill="1" applyBorder="1" applyAlignment="1">
      <alignment horizontal="center" vertical="center" wrapText="1"/>
    </xf>
    <xf numFmtId="0" fontId="103" fillId="0" borderId="4" xfId="102" quotePrefix="1" applyFont="1" applyFill="1" applyBorder="1" applyAlignment="1">
      <alignment horizontal="left" vertical="top" wrapText="1"/>
    </xf>
    <xf numFmtId="0" fontId="103" fillId="0" borderId="4" xfId="132" applyFont="1" applyFill="1" applyBorder="1" applyAlignment="1">
      <alignment wrapText="1"/>
    </xf>
    <xf numFmtId="0" fontId="103" fillId="0" borderId="4" xfId="0" applyFont="1" applyBorder="1" applyAlignment="1">
      <alignment horizontal="center" vertical="center" wrapText="1"/>
    </xf>
    <xf numFmtId="4" fontId="102" fillId="0" borderId="4" xfId="123" applyNumberFormat="1" applyFont="1" applyFill="1" applyBorder="1" applyAlignment="1">
      <alignment horizontal="center" vertical="center" wrapText="1"/>
    </xf>
    <xf numFmtId="0" fontId="103" fillId="0" borderId="4" xfId="0" applyFont="1" applyFill="1" applyBorder="1" applyAlignment="1">
      <alignment horizontal="center"/>
    </xf>
    <xf numFmtId="0" fontId="103" fillId="0" borderId="4" xfId="0" applyFont="1" applyFill="1" applyBorder="1"/>
    <xf numFmtId="0" fontId="102" fillId="0" borderId="4" xfId="0" applyFont="1" applyFill="1" applyBorder="1" applyAlignment="1">
      <alignment horizontal="center" vertical="center"/>
    </xf>
    <xf numFmtId="0" fontId="102" fillId="0" borderId="4" xfId="0" applyFont="1" applyFill="1" applyBorder="1"/>
    <xf numFmtId="0" fontId="102" fillId="30" borderId="5" xfId="0" applyFont="1" applyFill="1" applyBorder="1" applyAlignment="1">
      <alignment horizontal="center" vertical="center" wrapText="1"/>
    </xf>
    <xf numFmtId="9" fontId="106" fillId="30" borderId="11" xfId="0" applyNumberFormat="1" applyFont="1" applyFill="1" applyBorder="1" applyAlignment="1">
      <alignment horizontal="center" vertical="center" wrapText="1"/>
    </xf>
    <xf numFmtId="0" fontId="62" fillId="30" borderId="4" xfId="0" applyFont="1" applyFill="1" applyBorder="1" applyAlignment="1">
      <alignment horizontal="center"/>
    </xf>
    <xf numFmtId="1" fontId="62" fillId="30" borderId="4" xfId="0" applyNumberFormat="1" applyFont="1" applyFill="1" applyBorder="1" applyAlignment="1">
      <alignment horizontal="center"/>
    </xf>
    <xf numFmtId="0" fontId="102" fillId="30" borderId="4" xfId="0" applyFont="1" applyFill="1" applyBorder="1" applyAlignment="1">
      <alignment horizontal="center"/>
    </xf>
    <xf numFmtId="178" fontId="62" fillId="0" borderId="4" xfId="0" applyNumberFormat="1" applyFont="1" applyBorder="1" applyAlignment="1">
      <alignment horizontal="center" vertical="center"/>
    </xf>
    <xf numFmtId="4" fontId="62" fillId="0" borderId="4" xfId="0" applyNumberFormat="1" applyFont="1" applyFill="1" applyBorder="1" applyAlignment="1">
      <alignment horizontal="center" vertical="center"/>
    </xf>
    <xf numFmtId="3" fontId="62" fillId="0" borderId="4" xfId="0" applyNumberFormat="1" applyFont="1" applyBorder="1" applyAlignment="1">
      <alignment horizontal="center" vertical="center"/>
    </xf>
    <xf numFmtId="4" fontId="102" fillId="0" borderId="4" xfId="0" applyNumberFormat="1" applyFont="1" applyBorder="1" applyAlignment="1">
      <alignment horizontal="center"/>
    </xf>
    <xf numFmtId="175" fontId="102" fillId="0" borderId="0" xfId="0" applyNumberFormat="1" applyFont="1" applyAlignment="1">
      <alignment horizontal="center" vertical="top"/>
    </xf>
    <xf numFmtId="0" fontId="103" fillId="0" borderId="0" xfId="0" applyFont="1" applyAlignment="1">
      <alignment horizontal="left" wrapText="1"/>
    </xf>
    <xf numFmtId="10" fontId="102" fillId="4" borderId="7" xfId="0" applyNumberFormat="1" applyFont="1" applyFill="1" applyBorder="1" applyAlignment="1">
      <alignment vertical="center"/>
    </xf>
    <xf numFmtId="0" fontId="102" fillId="4" borderId="6" xfId="0" applyFont="1" applyFill="1" applyBorder="1" applyAlignment="1">
      <alignment vertical="center"/>
    </xf>
    <xf numFmtId="179" fontId="0" fillId="31" borderId="4" xfId="0" applyNumberFormat="1" applyFill="1" applyBorder="1"/>
    <xf numFmtId="0" fontId="103" fillId="0" borderId="0" xfId="0" applyFont="1" applyFill="1"/>
    <xf numFmtId="0" fontId="102" fillId="4" borderId="4" xfId="0" applyFont="1" applyFill="1" applyBorder="1" applyAlignment="1">
      <alignment horizontal="left" vertical="center"/>
    </xf>
    <xf numFmtId="14" fontId="0" fillId="29" borderId="4" xfId="0" applyNumberFormat="1" applyFill="1" applyBorder="1"/>
    <xf numFmtId="2" fontId="0" fillId="0" borderId="4" xfId="0" applyNumberFormat="1" applyBorder="1"/>
    <xf numFmtId="10" fontId="0" fillId="0" borderId="4" xfId="0" applyNumberFormat="1" applyBorder="1"/>
    <xf numFmtId="179" fontId="0" fillId="0" borderId="4" xfId="0" applyNumberFormat="1" applyBorder="1"/>
    <xf numFmtId="0" fontId="102" fillId="4" borderId="4" xfId="0" applyFont="1" applyFill="1" applyBorder="1" applyAlignment="1">
      <alignment vertical="center"/>
    </xf>
    <xf numFmtId="179" fontId="0" fillId="29" borderId="4" xfId="0" applyNumberFormat="1" applyFill="1" applyBorder="1"/>
    <xf numFmtId="176" fontId="0" fillId="0" borderId="4" xfId="0" applyNumberFormat="1" applyBorder="1"/>
    <xf numFmtId="176" fontId="51" fillId="0" borderId="0" xfId="0" applyNumberFormat="1" applyFont="1" applyFill="1" applyAlignment="1">
      <alignment horizontal="center" vertical="center"/>
    </xf>
    <xf numFmtId="0" fontId="113" fillId="32" borderId="4" xfId="0" applyFont="1" applyFill="1" applyBorder="1" applyAlignment="1">
      <alignment horizontal="center" vertical="center" wrapText="1"/>
    </xf>
    <xf numFmtId="0" fontId="62" fillId="0" borderId="4" xfId="0" applyFont="1" applyFill="1" applyBorder="1" applyAlignment="1">
      <alignment horizontal="center"/>
    </xf>
    <xf numFmtId="0" fontId="62" fillId="0" borderId="4" xfId="0" applyFont="1" applyFill="1" applyBorder="1"/>
    <xf numFmtId="4" fontId="62" fillId="0" borderId="4" xfId="0" applyNumberFormat="1" applyFont="1" applyFill="1" applyBorder="1" applyAlignment="1">
      <alignment horizontal="center"/>
    </xf>
    <xf numFmtId="0" fontId="102" fillId="0" borderId="0" xfId="63" applyFont="1" applyAlignment="1">
      <alignment vertical="center"/>
    </xf>
    <xf numFmtId="9" fontId="32" fillId="0" borderId="7" xfId="1" applyNumberFormat="1" applyFont="1" applyBorder="1" applyAlignment="1">
      <alignment horizontal="left"/>
    </xf>
    <xf numFmtId="9" fontId="32" fillId="0" borderId="8" xfId="1" applyNumberFormat="1" applyFont="1" applyBorder="1" applyAlignment="1">
      <alignment horizontal="left"/>
    </xf>
    <xf numFmtId="9" fontId="32" fillId="0" borderId="6" xfId="1" applyNumberFormat="1" applyFont="1" applyBorder="1" applyAlignment="1">
      <alignment horizontal="left"/>
    </xf>
    <xf numFmtId="0" fontId="54" fillId="2" borderId="0" xfId="1" applyFont="1" applyFill="1" applyAlignment="1">
      <alignment horizontal="center" vertical="center" wrapText="1"/>
    </xf>
    <xf numFmtId="0" fontId="48" fillId="0" borderId="0" xfId="1" applyFont="1" applyFill="1" applyAlignment="1"/>
    <xf numFmtId="0" fontId="30" fillId="0" borderId="0" xfId="1" applyFont="1" applyFill="1" applyAlignment="1"/>
    <xf numFmtId="0" fontId="48" fillId="0" borderId="13" xfId="1" applyFont="1" applyFill="1" applyBorder="1" applyAlignment="1">
      <alignment vertical="center"/>
    </xf>
    <xf numFmtId="0" fontId="30" fillId="0" borderId="13" xfId="1" applyFont="1" applyFill="1" applyBorder="1" applyAlignment="1">
      <alignment vertical="center"/>
    </xf>
    <xf numFmtId="0" fontId="47" fillId="0" borderId="4" xfId="1" applyFont="1" applyBorder="1" applyAlignment="1">
      <alignment horizontal="center" vertical="center" wrapText="1"/>
    </xf>
    <xf numFmtId="0" fontId="49" fillId="0" borderId="4" xfId="1" applyFont="1" applyBorder="1" applyAlignment="1">
      <alignment horizontal="center" vertical="center" wrapText="1"/>
    </xf>
    <xf numFmtId="0" fontId="51" fillId="0" borderId="7" xfId="1" applyFont="1" applyBorder="1" applyAlignment="1">
      <alignment horizontal="center"/>
    </xf>
    <xf numFmtId="0" fontId="51" fillId="0" borderId="8" xfId="1" applyFont="1" applyBorder="1" applyAlignment="1">
      <alignment horizontal="center"/>
    </xf>
    <xf numFmtId="0" fontId="51" fillId="0" borderId="6" xfId="1" applyFont="1" applyBorder="1" applyAlignment="1">
      <alignment horizontal="center"/>
    </xf>
    <xf numFmtId="0" fontId="32" fillId="0" borderId="7" xfId="1" applyFont="1" applyFill="1" applyBorder="1" applyAlignment="1">
      <alignment horizontal="left" vertical="center" wrapText="1"/>
    </xf>
    <xf numFmtId="0" fontId="32" fillId="0" borderId="8" xfId="1" applyFont="1" applyFill="1" applyBorder="1" applyAlignment="1">
      <alignment horizontal="left" vertical="center" wrapText="1"/>
    </xf>
    <xf numFmtId="0" fontId="32" fillId="0" borderId="6" xfId="1" applyFont="1" applyFill="1" applyBorder="1" applyAlignment="1">
      <alignment horizontal="left" vertical="center" wrapText="1"/>
    </xf>
    <xf numFmtId="0" fontId="102" fillId="0" borderId="0" xfId="0" applyFont="1" applyBorder="1" applyAlignment="1">
      <alignment vertical="center" wrapText="1"/>
    </xf>
    <xf numFmtId="0" fontId="51" fillId="0" borderId="0" xfId="0" applyFont="1" applyBorder="1" applyAlignment="1">
      <alignment horizontal="center" vertical="top" wrapText="1"/>
    </xf>
    <xf numFmtId="0" fontId="102" fillId="0" borderId="0" xfId="0" applyFont="1" applyBorder="1" applyAlignment="1">
      <alignment horizontal="left" vertical="top" wrapText="1"/>
    </xf>
    <xf numFmtId="0" fontId="62" fillId="0" borderId="0" xfId="0" applyFont="1" applyBorder="1" applyAlignment="1">
      <alignment horizontal="left" wrapText="1"/>
    </xf>
    <xf numFmtId="0" fontId="62" fillId="0" borderId="0" xfId="0" applyFont="1" applyBorder="1" applyAlignment="1">
      <alignment vertical="center" wrapText="1"/>
    </xf>
    <xf numFmtId="49" fontId="62" fillId="0" borderId="0" xfId="0" applyNumberFormat="1" applyFont="1" applyFill="1" applyBorder="1" applyAlignment="1">
      <alignment horizontal="justify" vertical="center" wrapText="1"/>
    </xf>
    <xf numFmtId="0" fontId="102" fillId="0" borderId="0" xfId="0" applyFont="1" applyBorder="1" applyAlignment="1">
      <alignment horizontal="left" vertical="center" wrapText="1"/>
    </xf>
    <xf numFmtId="0" fontId="101" fillId="0" borderId="0" xfId="0" applyFont="1" applyBorder="1" applyAlignment="1">
      <alignment horizontal="center" vertical="center" wrapText="1"/>
    </xf>
    <xf numFmtId="0" fontId="101" fillId="0" borderId="0" xfId="0" applyFont="1" applyAlignment="1">
      <alignment horizontal="center"/>
    </xf>
    <xf numFmtId="0" fontId="101" fillId="0" borderId="0" xfId="0" applyFont="1" applyBorder="1" applyAlignment="1">
      <alignment horizontal="center"/>
    </xf>
    <xf numFmtId="0" fontId="101" fillId="0" borderId="0" xfId="0" quotePrefix="1" applyFont="1" applyBorder="1" applyAlignment="1">
      <alignment horizontal="center" vertical="center" wrapText="1"/>
    </xf>
    <xf numFmtId="0" fontId="62" fillId="0" borderId="0" xfId="0" applyFont="1" applyBorder="1" applyAlignment="1">
      <alignment horizontal="left" vertical="center" wrapText="1"/>
    </xf>
    <xf numFmtId="0" fontId="62" fillId="0" borderId="0" xfId="0" applyFont="1" applyBorder="1" applyAlignment="1">
      <alignment horizontal="left" vertical="top" wrapText="1"/>
    </xf>
    <xf numFmtId="0" fontId="51" fillId="0" borderId="0" xfId="63" applyFont="1" applyAlignment="1">
      <alignment horizontal="center"/>
    </xf>
    <xf numFmtId="0" fontId="105" fillId="0" borderId="2" xfId="63" applyFont="1" applyBorder="1" applyAlignment="1">
      <alignment horizontal="center"/>
    </xf>
    <xf numFmtId="0" fontId="51" fillId="0" borderId="0" xfId="63" applyFont="1" applyAlignment="1">
      <alignment horizontal="left" vertical="center" wrapText="1"/>
    </xf>
    <xf numFmtId="49" fontId="102" fillId="0" borderId="0" xfId="63" applyNumberFormat="1" applyFont="1" applyAlignment="1">
      <alignment horizontal="left" vertical="center" wrapText="1"/>
    </xf>
    <xf numFmtId="49" fontId="102" fillId="0" borderId="0" xfId="63" applyNumberFormat="1" applyFont="1" applyAlignment="1">
      <alignment horizontal="left" wrapText="1"/>
    </xf>
    <xf numFmtId="0" fontId="51" fillId="0" borderId="0" xfId="63" quotePrefix="1" applyFont="1" applyAlignment="1">
      <alignment horizontal="left" wrapText="1"/>
    </xf>
    <xf numFmtId="0" fontId="51" fillId="0" borderId="0" xfId="63" applyFont="1" applyAlignment="1">
      <alignment horizontal="left" wrapText="1"/>
    </xf>
    <xf numFmtId="0" fontId="51" fillId="0" borderId="0" xfId="63" applyFont="1" applyFill="1" applyAlignment="1">
      <alignment horizontal="left" vertical="center" wrapText="1"/>
    </xf>
    <xf numFmtId="49" fontId="99" fillId="2" borderId="0" xfId="63" applyNumberFormat="1" applyFont="1" applyFill="1" applyBorder="1" applyAlignment="1">
      <alignment horizontal="left" vertical="center" wrapText="1"/>
    </xf>
    <xf numFmtId="0" fontId="101" fillId="0" borderId="0" xfId="0" applyFont="1" applyAlignment="1">
      <alignment horizontal="center" vertical="center"/>
    </xf>
    <xf numFmtId="0" fontId="101" fillId="0" borderId="0" xfId="0" quotePrefix="1" applyFont="1" applyAlignment="1">
      <alignment horizontal="center" vertical="center" wrapText="1"/>
    </xf>
    <xf numFmtId="0" fontId="101" fillId="0" borderId="0" xfId="0" applyFont="1" applyAlignment="1">
      <alignment horizontal="center" vertical="center" wrapText="1"/>
    </xf>
    <xf numFmtId="0" fontId="62" fillId="6" borderId="4" xfId="0" applyFont="1" applyFill="1" applyBorder="1" applyAlignment="1">
      <alignment horizontal="center" vertical="center" wrapText="1"/>
    </xf>
    <xf numFmtId="0" fontId="62" fillId="6" borderId="5" xfId="0" applyFont="1" applyFill="1" applyBorder="1" applyAlignment="1">
      <alignment horizontal="center" vertical="center" wrapText="1"/>
    </xf>
    <xf numFmtId="0" fontId="62" fillId="6" borderId="9" xfId="0" applyFont="1" applyFill="1" applyBorder="1" applyAlignment="1">
      <alignment horizontal="center" vertical="center" wrapText="1"/>
    </xf>
    <xf numFmtId="0" fontId="62" fillId="6" borderId="11" xfId="0" applyFont="1" applyFill="1" applyBorder="1" applyAlignment="1">
      <alignment horizontal="center" vertical="center" wrapText="1"/>
    </xf>
    <xf numFmtId="0" fontId="62" fillId="6" borderId="1" xfId="0" applyFont="1" applyFill="1" applyBorder="1" applyAlignment="1">
      <alignment horizontal="center" vertical="center" wrapText="1"/>
    </xf>
    <xf numFmtId="0" fontId="62" fillId="6" borderId="2" xfId="0" applyFont="1" applyFill="1" applyBorder="1" applyAlignment="1">
      <alignment horizontal="center" vertical="center" wrapText="1"/>
    </xf>
    <xf numFmtId="0" fontId="62" fillId="6" borderId="3" xfId="0" applyFont="1" applyFill="1" applyBorder="1" applyAlignment="1">
      <alignment horizontal="center" vertical="center" wrapText="1"/>
    </xf>
    <xf numFmtId="0" fontId="62" fillId="6" borderId="14" xfId="0" applyFont="1" applyFill="1" applyBorder="1" applyAlignment="1">
      <alignment horizontal="center" vertical="center" wrapText="1"/>
    </xf>
    <xf numFmtId="0" fontId="62" fillId="6" borderId="10" xfId="0" applyFont="1" applyFill="1" applyBorder="1" applyAlignment="1">
      <alignment horizontal="center" vertical="center" wrapText="1"/>
    </xf>
    <xf numFmtId="0" fontId="62" fillId="6" borderId="12" xfId="0" applyFont="1" applyFill="1" applyBorder="1" applyAlignment="1">
      <alignment horizontal="center" vertical="center" wrapText="1"/>
    </xf>
    <xf numFmtId="0" fontId="101" fillId="0" borderId="0" xfId="0" applyFont="1" applyAlignment="1">
      <alignment horizontal="left" vertical="center" wrapText="1"/>
    </xf>
    <xf numFmtId="0" fontId="102" fillId="4" borderId="4" xfId="0" applyFont="1" applyFill="1" applyBorder="1" applyAlignment="1">
      <alignment horizontal="left" vertical="top"/>
    </xf>
    <xf numFmtId="0" fontId="102" fillId="0" borderId="7" xfId="0" applyFont="1" applyBorder="1" applyAlignment="1">
      <alignment horizontal="left" wrapText="1"/>
    </xf>
    <xf numFmtId="0" fontId="102" fillId="0" borderId="8" xfId="0" applyFont="1" applyBorder="1" applyAlignment="1">
      <alignment horizontal="left" wrapText="1"/>
    </xf>
    <xf numFmtId="0" fontId="102" fillId="0" borderId="6" xfId="0" applyFont="1" applyBorder="1" applyAlignment="1">
      <alignment horizontal="left" wrapText="1"/>
    </xf>
    <xf numFmtId="0" fontId="102" fillId="0" borderId="4" xfId="0" applyFont="1" applyBorder="1" applyAlignment="1">
      <alignment horizontal="left" wrapText="1"/>
    </xf>
    <xf numFmtId="0" fontId="102" fillId="4" borderId="4" xfId="0" applyFont="1" applyFill="1" applyBorder="1" applyAlignment="1">
      <alignment horizontal="left" vertical="center"/>
    </xf>
    <xf numFmtId="0" fontId="102" fillId="29" borderId="7" xfId="0" applyFont="1" applyFill="1" applyBorder="1" applyAlignment="1">
      <alignment horizontal="center" vertical="center" wrapText="1"/>
    </xf>
    <xf numFmtId="0" fontId="102" fillId="29" borderId="8" xfId="0" applyFont="1" applyFill="1" applyBorder="1" applyAlignment="1">
      <alignment horizontal="center" vertical="center" wrapText="1"/>
    </xf>
    <xf numFmtId="0" fontId="102" fillId="29" borderId="6" xfId="0" applyFont="1" applyFill="1" applyBorder="1" applyAlignment="1">
      <alignment horizontal="center" vertical="center" wrapText="1"/>
    </xf>
    <xf numFmtId="0" fontId="102" fillId="0" borderId="0" xfId="0" applyFont="1" applyAlignment="1">
      <alignment horizontal="left" wrapText="1"/>
    </xf>
    <xf numFmtId="0" fontId="104" fillId="0" borderId="0" xfId="0" applyFont="1" applyAlignment="1">
      <alignment horizontal="left" vertical="center" wrapText="1"/>
    </xf>
    <xf numFmtId="0" fontId="0" fillId="0" borderId="4" xfId="0" applyBorder="1" applyAlignment="1">
      <alignment horizontal="center"/>
    </xf>
    <xf numFmtId="0" fontId="102" fillId="4" borderId="7" xfId="0" applyFont="1" applyFill="1" applyBorder="1" applyAlignment="1">
      <alignment horizontal="left" vertical="center" wrapText="1"/>
    </xf>
    <xf numFmtId="0" fontId="102" fillId="4" borderId="6" xfId="0" applyFont="1" applyFill="1" applyBorder="1" applyAlignment="1">
      <alignment horizontal="left" vertical="center" wrapText="1"/>
    </xf>
    <xf numFmtId="0" fontId="102" fillId="0" borderId="7" xfId="0" applyFont="1" applyBorder="1" applyAlignment="1">
      <alignment horizontal="center"/>
    </xf>
    <xf numFmtId="0" fontId="102" fillId="0" borderId="8" xfId="0" applyFont="1" applyBorder="1" applyAlignment="1">
      <alignment horizontal="center"/>
    </xf>
    <xf numFmtId="0" fontId="102" fillId="0" borderId="6" xfId="0" applyFont="1" applyBorder="1" applyAlignment="1">
      <alignment horizontal="center"/>
    </xf>
    <xf numFmtId="0" fontId="51" fillId="0" borderId="0" xfId="0" applyFont="1" applyAlignment="1">
      <alignment horizontal="center" vertical="center" wrapText="1"/>
    </xf>
    <xf numFmtId="0" fontId="51" fillId="0" borderId="0" xfId="0" quotePrefix="1" applyFont="1" applyAlignment="1">
      <alignment horizontal="left" vertical="center" wrapText="1"/>
    </xf>
    <xf numFmtId="0" fontId="51" fillId="0" borderId="0" xfId="0" applyFont="1" applyAlignment="1">
      <alignment horizontal="left" vertical="center" wrapText="1"/>
    </xf>
    <xf numFmtId="0" fontId="102" fillId="0" borderId="0" xfId="0" applyFont="1" applyAlignment="1">
      <alignment horizontal="left" vertical="center" wrapText="1"/>
    </xf>
    <xf numFmtId="0" fontId="102" fillId="30" borderId="5" xfId="0" applyFont="1" applyFill="1" applyBorder="1" applyAlignment="1">
      <alignment horizontal="center" vertical="center"/>
    </xf>
    <xf numFmtId="0" fontId="102" fillId="30" borderId="11" xfId="0" applyFont="1" applyFill="1" applyBorder="1" applyAlignment="1">
      <alignment horizontal="center" vertical="center"/>
    </xf>
    <xf numFmtId="0" fontId="102" fillId="30" borderId="5" xfId="0" applyFont="1" applyFill="1" applyBorder="1" applyAlignment="1">
      <alignment horizontal="center" vertical="center" wrapText="1"/>
    </xf>
    <xf numFmtId="0" fontId="102" fillId="30" borderId="11" xfId="0" applyFont="1" applyFill="1" applyBorder="1" applyAlignment="1">
      <alignment horizontal="center" vertical="center" wrapText="1"/>
    </xf>
    <xf numFmtId="0" fontId="102" fillId="0" borderId="0" xfId="0" applyFont="1" applyAlignment="1">
      <alignment horizontal="left" vertical="top" wrapText="1"/>
    </xf>
    <xf numFmtId="0" fontId="51" fillId="2" borderId="0" xfId="63" applyFont="1" applyFill="1" applyAlignment="1">
      <alignment horizontal="center" vertical="center" wrapText="1"/>
    </xf>
    <xf numFmtId="0" fontId="102" fillId="2" borderId="0" xfId="63" applyFont="1" applyFill="1" applyAlignment="1">
      <alignment horizontal="left" vertical="top" wrapText="1"/>
    </xf>
    <xf numFmtId="0" fontId="102" fillId="2" borderId="0" xfId="63" applyFont="1" applyFill="1" applyAlignment="1">
      <alignment horizontal="left" vertical="top"/>
    </xf>
    <xf numFmtId="0" fontId="51" fillId="2" borderId="0" xfId="63" applyFont="1" applyFill="1" applyAlignment="1">
      <alignment horizontal="left" vertical="center" wrapText="1"/>
    </xf>
    <xf numFmtId="0" fontId="101" fillId="2" borderId="0" xfId="0" applyFont="1" applyFill="1" applyAlignment="1">
      <alignment horizontal="left" vertical="center"/>
    </xf>
    <xf numFmtId="0" fontId="102" fillId="2" borderId="0" xfId="63" applyFont="1" applyFill="1" applyAlignment="1">
      <alignment horizontal="left" vertical="center" wrapText="1"/>
    </xf>
    <xf numFmtId="0" fontId="51" fillId="2" borderId="0" xfId="63" applyFont="1" applyFill="1" applyAlignment="1">
      <alignment horizontal="left" vertical="top" wrapText="1"/>
    </xf>
    <xf numFmtId="49" fontId="51" fillId="2" borderId="5" xfId="63" applyNumberFormat="1" applyFont="1" applyFill="1" applyBorder="1" applyAlignment="1">
      <alignment horizontal="center" vertical="center" wrapText="1"/>
    </xf>
    <xf numFmtId="49" fontId="51" fillId="2" borderId="11" xfId="63" applyNumberFormat="1" applyFont="1" applyFill="1" applyBorder="1" applyAlignment="1">
      <alignment horizontal="center" vertical="center" wrapText="1"/>
    </xf>
    <xf numFmtId="0" fontId="51" fillId="2" borderId="7" xfId="63" applyFont="1" applyFill="1" applyBorder="1" applyAlignment="1">
      <alignment horizontal="center" vertical="center" wrapText="1"/>
    </xf>
    <xf numFmtId="0" fontId="51" fillId="2" borderId="8" xfId="63" applyFont="1" applyFill="1" applyBorder="1" applyAlignment="1">
      <alignment horizontal="center" vertical="center" wrapText="1"/>
    </xf>
    <xf numFmtId="0" fontId="32" fillId="2" borderId="5" xfId="63" applyFont="1" applyFill="1" applyBorder="1" applyAlignment="1">
      <alignment horizontal="center"/>
    </xf>
    <xf numFmtId="0" fontId="32" fillId="2" borderId="11" xfId="63" applyFont="1" applyFill="1" applyBorder="1" applyAlignment="1">
      <alignment horizontal="center"/>
    </xf>
    <xf numFmtId="49" fontId="51" fillId="2" borderId="9" xfId="63" applyNumberFormat="1" applyFont="1" applyFill="1" applyBorder="1" applyAlignment="1">
      <alignment horizontal="center" vertical="center" wrapText="1"/>
    </xf>
    <xf numFmtId="0" fontId="51" fillId="2" borderId="4" xfId="63" applyFont="1" applyFill="1" applyBorder="1" applyAlignment="1">
      <alignment horizontal="center"/>
    </xf>
    <xf numFmtId="49" fontId="51" fillId="2" borderId="7" xfId="63" applyNumberFormat="1" applyFont="1" applyFill="1" applyBorder="1" applyAlignment="1">
      <alignment horizontal="right" vertical="center" wrapText="1"/>
    </xf>
    <xf numFmtId="49" fontId="51" fillId="2" borderId="8" xfId="63" applyNumberFormat="1" applyFont="1" applyFill="1" applyBorder="1" applyAlignment="1">
      <alignment horizontal="right" vertical="center" wrapText="1"/>
    </xf>
    <xf numFmtId="49" fontId="51" fillId="2" borderId="6" xfId="63" applyNumberFormat="1" applyFont="1" applyFill="1" applyBorder="1" applyAlignment="1">
      <alignment horizontal="right" vertical="center" wrapText="1"/>
    </xf>
    <xf numFmtId="0" fontId="51" fillId="2" borderId="1" xfId="63" applyFont="1" applyFill="1" applyBorder="1" applyAlignment="1">
      <alignment horizontal="center" vertical="center" wrapText="1"/>
    </xf>
    <xf numFmtId="0" fontId="51" fillId="2" borderId="2" xfId="63" applyFont="1" applyFill="1" applyBorder="1" applyAlignment="1">
      <alignment horizontal="center" vertical="center" wrapText="1"/>
    </xf>
    <xf numFmtId="0" fontId="51" fillId="2" borderId="3" xfId="63" applyFont="1" applyFill="1" applyBorder="1" applyAlignment="1">
      <alignment horizontal="center" vertical="center" wrapText="1"/>
    </xf>
    <xf numFmtId="4" fontId="62" fillId="0" borderId="5" xfId="99" applyNumberFormat="1" applyFont="1" applyFill="1" applyBorder="1" applyAlignment="1">
      <alignment horizontal="center" vertical="center" wrapText="1"/>
    </xf>
    <xf numFmtId="4" fontId="62" fillId="0" borderId="9" xfId="99" applyNumberFormat="1" applyFont="1" applyFill="1" applyBorder="1" applyAlignment="1">
      <alignment horizontal="center" vertical="center" wrapText="1"/>
    </xf>
    <xf numFmtId="4" fontId="62" fillId="0" borderId="11" xfId="99" applyNumberFormat="1" applyFont="1" applyFill="1" applyBorder="1" applyAlignment="1">
      <alignment horizontal="center" vertical="center" wrapText="1"/>
    </xf>
    <xf numFmtId="0" fontId="62" fillId="0" borderId="4" xfId="93" quotePrefix="1" applyFont="1" applyFill="1" applyBorder="1" applyAlignment="1">
      <alignment horizontal="center" vertical="center" wrapText="1"/>
    </xf>
    <xf numFmtId="0" fontId="62" fillId="0" borderId="4" xfId="0" applyFont="1" applyBorder="1" applyAlignment="1">
      <alignment horizontal="center" vertical="center" wrapText="1"/>
    </xf>
    <xf numFmtId="0" fontId="62" fillId="0" borderId="4" xfId="95" quotePrefix="1" applyFont="1" applyFill="1" applyBorder="1" applyAlignment="1">
      <alignment horizontal="center" vertical="center" wrapText="1"/>
    </xf>
    <xf numFmtId="0" fontId="62" fillId="0" borderId="4" xfId="0" applyFont="1" applyBorder="1" applyAlignment="1">
      <alignment horizontal="center" wrapText="1"/>
    </xf>
    <xf numFmtId="0" fontId="62" fillId="0" borderId="4" xfId="95" quotePrefix="1" applyFont="1" applyFill="1" applyBorder="1" applyAlignment="1">
      <alignment horizontal="left" vertical="center" wrapText="1"/>
    </xf>
    <xf numFmtId="0" fontId="62" fillId="0" borderId="4" xfId="0" applyFont="1" applyBorder="1" applyAlignment="1">
      <alignment horizontal="left" vertical="center" wrapText="1"/>
    </xf>
    <xf numFmtId="0" fontId="62" fillId="0" borderId="7" xfId="106" quotePrefix="1" applyFont="1" applyFill="1" applyBorder="1" applyAlignment="1">
      <alignment horizontal="left" vertical="top" wrapText="1"/>
    </xf>
    <xf numFmtId="0" fontId="62" fillId="0" borderId="8" xfId="106" quotePrefix="1" applyFont="1" applyFill="1" applyBorder="1" applyAlignment="1">
      <alignment horizontal="left" vertical="top" wrapText="1"/>
    </xf>
    <xf numFmtId="0" fontId="62" fillId="0" borderId="6" xfId="106" quotePrefix="1" applyFont="1" applyFill="1" applyBorder="1" applyAlignment="1">
      <alignment horizontal="left" vertical="top" wrapText="1"/>
    </xf>
    <xf numFmtId="0" fontId="62" fillId="0" borderId="5" xfId="95" quotePrefix="1" applyFont="1" applyFill="1" applyBorder="1" applyAlignment="1">
      <alignment horizontal="center" vertical="center" wrapText="1"/>
    </xf>
    <xf numFmtId="0" fontId="62" fillId="0" borderId="9" xfId="95" quotePrefix="1" applyFont="1" applyFill="1" applyBorder="1" applyAlignment="1">
      <alignment horizontal="center" vertical="center" wrapText="1"/>
    </xf>
    <xf numFmtId="0" fontId="62" fillId="0" borderId="11" xfId="95" quotePrefix="1" applyFont="1" applyFill="1" applyBorder="1" applyAlignment="1">
      <alignment horizontal="center" vertical="center" wrapText="1"/>
    </xf>
    <xf numFmtId="0" fontId="101" fillId="0" borderId="0" xfId="92" quotePrefix="1" applyFont="1" applyFill="1" applyAlignment="1">
      <alignment horizontal="left" vertical="center" wrapText="1"/>
    </xf>
    <xf numFmtId="0" fontId="62" fillId="0" borderId="0" xfId="132" applyFont="1" applyFill="1" applyAlignment="1">
      <alignment wrapText="1"/>
    </xf>
    <xf numFmtId="0" fontId="62" fillId="0" borderId="0" xfId="87" quotePrefix="1" applyFont="1" applyFill="1" applyAlignment="1">
      <alignment horizontal="left" vertical="center" wrapText="1"/>
    </xf>
    <xf numFmtId="0" fontId="101" fillId="0" borderId="0" xfId="107" quotePrefix="1" applyFont="1" applyFill="1" applyAlignment="1">
      <alignment horizontal="left" vertical="top" wrapText="1"/>
    </xf>
    <xf numFmtId="0" fontId="62" fillId="0" borderId="0" xfId="102" quotePrefix="1" applyFont="1" applyFill="1" applyAlignment="1">
      <alignment horizontal="left" vertical="top" wrapText="1"/>
    </xf>
    <xf numFmtId="0" fontId="101" fillId="0" borderId="0" xfId="109" quotePrefix="1" applyFont="1" applyFill="1" applyAlignment="1">
      <alignment horizontal="center" vertical="center" wrapText="1"/>
    </xf>
    <xf numFmtId="0" fontId="62" fillId="0" borderId="0" xfId="108" quotePrefix="1" applyFont="1" applyFill="1" applyAlignment="1">
      <alignment horizontal="center" vertical="top" wrapText="1"/>
    </xf>
    <xf numFmtId="0" fontId="101" fillId="0" borderId="0" xfId="102" quotePrefix="1" applyFont="1" applyFill="1" applyAlignment="1">
      <alignment horizontal="left" vertical="top" wrapText="1"/>
    </xf>
    <xf numFmtId="0" fontId="101" fillId="0" borderId="0" xfId="132" applyFont="1" applyFill="1" applyAlignment="1">
      <alignment wrapText="1"/>
    </xf>
    <xf numFmtId="0" fontId="53" fillId="0" borderId="0" xfId="0" applyNumberFormat="1" applyFont="1" applyFill="1" applyBorder="1" applyAlignment="1">
      <alignment horizontal="center" vertical="top" wrapText="1"/>
    </xf>
    <xf numFmtId="0" fontId="53" fillId="0" borderId="10" xfId="0" applyNumberFormat="1" applyFont="1" applyFill="1" applyBorder="1" applyAlignment="1">
      <alignment horizontal="center" vertical="center" wrapText="1"/>
    </xf>
    <xf numFmtId="0" fontId="31" fillId="6" borderId="4" xfId="0" applyNumberFormat="1" applyFont="1" applyFill="1" applyBorder="1" applyAlignment="1">
      <alignment horizontal="center" vertical="top" wrapText="1"/>
    </xf>
    <xf numFmtId="0" fontId="31" fillId="6" borderId="4" xfId="0" applyNumberFormat="1" applyFont="1" applyFill="1" applyBorder="1" applyAlignment="1">
      <alignment horizontal="center" vertical="center" wrapText="1"/>
    </xf>
    <xf numFmtId="0" fontId="53" fillId="0" borderId="4" xfId="1945" applyFont="1" applyBorder="1" applyAlignment="1">
      <alignment horizontal="left" vertical="top" wrapText="1"/>
    </xf>
    <xf numFmtId="0" fontId="100" fillId="0" borderId="4" xfId="1945" applyFont="1" applyBorder="1" applyAlignment="1">
      <alignment vertical="top" wrapText="1"/>
    </xf>
    <xf numFmtId="0" fontId="30" fillId="0" borderId="5" xfId="1945" applyFont="1" applyBorder="1" applyAlignment="1">
      <alignment vertical="top" wrapText="1"/>
    </xf>
    <xf numFmtId="0" fontId="1" fillId="0" borderId="9" xfId="1945" applyBorder="1" applyAlignment="1">
      <alignment vertical="top" wrapText="1"/>
    </xf>
    <xf numFmtId="0" fontId="1" fillId="0" borderId="11" xfId="1945" applyBorder="1" applyAlignment="1">
      <alignment vertical="top" wrapText="1"/>
    </xf>
    <xf numFmtId="0" fontId="111" fillId="0" borderId="5" xfId="1945" applyFont="1" applyBorder="1" applyAlignment="1">
      <alignment horizontal="left" vertical="top" wrapText="1"/>
    </xf>
    <xf numFmtId="0" fontId="100" fillId="0" borderId="5" xfId="1945" applyFont="1" applyBorder="1" applyAlignment="1">
      <alignment horizontal="left" vertical="top" wrapText="1"/>
    </xf>
    <xf numFmtId="0" fontId="53" fillId="0" borderId="5" xfId="1945" applyFont="1" applyBorder="1" applyAlignment="1">
      <alignment horizontal="left" vertical="top" wrapText="1"/>
    </xf>
    <xf numFmtId="0" fontId="100" fillId="0" borderId="5" xfId="1945" applyFont="1" applyBorder="1" applyAlignment="1">
      <alignment vertical="top" wrapText="1"/>
    </xf>
    <xf numFmtId="0" fontId="31" fillId="0" borderId="5" xfId="1945" applyFont="1" applyBorder="1" applyAlignment="1">
      <alignment horizontal="left" vertical="top" wrapText="1"/>
    </xf>
    <xf numFmtId="0" fontId="1" fillId="0" borderId="5" xfId="1945" applyFont="1" applyBorder="1" applyAlignment="1">
      <alignment vertical="top" wrapText="1"/>
    </xf>
    <xf numFmtId="0" fontId="31" fillId="0" borderId="5" xfId="1945" applyFont="1" applyBorder="1" applyAlignment="1">
      <alignment horizontal="center" vertical="top" wrapText="1"/>
    </xf>
    <xf numFmtId="0" fontId="31" fillId="0" borderId="9" xfId="1945" applyFont="1" applyBorder="1" applyAlignment="1">
      <alignment horizontal="center" vertical="top" wrapText="1"/>
    </xf>
    <xf numFmtId="0" fontId="31" fillId="0" borderId="11" xfId="1945" applyFont="1" applyBorder="1" applyAlignment="1">
      <alignment horizontal="center" vertical="top" wrapText="1"/>
    </xf>
    <xf numFmtId="0" fontId="31" fillId="0" borderId="0" xfId="1928" applyFont="1" applyBorder="1" applyAlignment="1">
      <alignment horizontal="left" vertical="top" wrapText="1"/>
    </xf>
    <xf numFmtId="0" fontId="108" fillId="0" borderId="2" xfId="1928" applyFont="1" applyBorder="1" applyAlignment="1">
      <alignment horizontal="center" vertical="top" wrapText="1"/>
    </xf>
    <xf numFmtId="0" fontId="108" fillId="0" borderId="0" xfId="1928" applyFont="1" applyBorder="1" applyAlignment="1">
      <alignment horizontal="center" vertical="top" wrapText="1"/>
    </xf>
    <xf numFmtId="0" fontId="31" fillId="0" borderId="0" xfId="1945" applyFont="1" applyAlignment="1">
      <alignment horizontal="center"/>
    </xf>
    <xf numFmtId="0" fontId="31" fillId="0" borderId="10" xfId="1928" applyFont="1" applyBorder="1" applyAlignment="1">
      <alignment horizontal="left" vertical="top" wrapText="1"/>
    </xf>
    <xf numFmtId="0" fontId="109" fillId="0" borderId="0" xfId="1945" applyFont="1" applyBorder="1" applyAlignment="1">
      <alignment horizontal="center" vertical="top"/>
    </xf>
    <xf numFmtId="0" fontId="53" fillId="0" borderId="0" xfId="1928" applyFont="1" applyAlignment="1">
      <alignment horizontal="center"/>
    </xf>
    <xf numFmtId="0" fontId="53" fillId="0" borderId="10" xfId="1928" applyFont="1" applyBorder="1" applyAlignment="1">
      <alignment horizontal="center" vertical="center" wrapText="1"/>
    </xf>
    <xf numFmtId="0" fontId="53" fillId="0" borderId="10" xfId="1928" applyFont="1" applyBorder="1" applyAlignment="1">
      <alignment horizontal="center" vertical="top" wrapText="1"/>
    </xf>
    <xf numFmtId="0" fontId="100" fillId="0" borderId="10" xfId="0" applyFont="1" applyBorder="1" applyAlignment="1">
      <alignment horizontal="center" vertical="center" wrapText="1"/>
    </xf>
    <xf numFmtId="0" fontId="100" fillId="0" borderId="0" xfId="0" applyFont="1" applyBorder="1" applyAlignment="1">
      <alignment horizontal="center"/>
    </xf>
    <xf numFmtId="0" fontId="100" fillId="0" borderId="0" xfId="0" applyFont="1" applyAlignment="1">
      <alignment horizontal="center"/>
    </xf>
    <xf numFmtId="177" fontId="0" fillId="2" borderId="4" xfId="0" applyNumberFormat="1" applyFill="1" applyBorder="1" applyAlignment="1">
      <alignment horizontal="center" vertical="center"/>
    </xf>
    <xf numFmtId="49" fontId="102" fillId="0" borderId="0" xfId="63" applyNumberFormat="1" applyFont="1" applyAlignment="1">
      <alignment vertical="center"/>
    </xf>
  </cellXfs>
  <cellStyles count="1946">
    <cellStyle name="20% - Accent1" xfId="420"/>
    <cellStyle name="20% - Accent2" xfId="421"/>
    <cellStyle name="20% - Accent3" xfId="422"/>
    <cellStyle name="20% - Accent4" xfId="423"/>
    <cellStyle name="20% - Accent5" xfId="424"/>
    <cellStyle name="20% - Accent6" xfId="425"/>
    <cellStyle name="20% - Акцент1 10" xfId="426"/>
    <cellStyle name="20% - Акцент1 11" xfId="427"/>
    <cellStyle name="20% - Акцент1 12" xfId="428"/>
    <cellStyle name="20% - Акцент1 13" xfId="429"/>
    <cellStyle name="20% - Акцент1 14" xfId="430"/>
    <cellStyle name="20% - Акцент1 15" xfId="431"/>
    <cellStyle name="20% - Акцент1 16" xfId="432"/>
    <cellStyle name="20% - Акцент1 17" xfId="433"/>
    <cellStyle name="20% - Акцент1 18" xfId="434"/>
    <cellStyle name="20% - Акцент1 19" xfId="435"/>
    <cellStyle name="20% - Акцент1 2" xfId="436"/>
    <cellStyle name="20% - Акцент1 2 2" xfId="437"/>
    <cellStyle name="20% - Акцент1 2 3" xfId="438"/>
    <cellStyle name="20% - Акцент1 2 4" xfId="439"/>
    <cellStyle name="20% - Акцент1 2 5" xfId="440"/>
    <cellStyle name="20% - Акцент1 2 6" xfId="441"/>
    <cellStyle name="20% - Акцент1 2_Приложения к 571" xfId="442"/>
    <cellStyle name="20% - Акцент1 20" xfId="443"/>
    <cellStyle name="20% - Акцент1 21" xfId="444"/>
    <cellStyle name="20% - Акцент1 22" xfId="445"/>
    <cellStyle name="20% - Акцент1 23" xfId="446"/>
    <cellStyle name="20% - Акцент1 24" xfId="447"/>
    <cellStyle name="20% - Акцент1 3" xfId="448"/>
    <cellStyle name="20% - Акцент1 3 2" xfId="449"/>
    <cellStyle name="20% - Акцент1 3 3" xfId="450"/>
    <cellStyle name="20% - Акцент1 3 4" xfId="451"/>
    <cellStyle name="20% - Акцент1 3 5" xfId="452"/>
    <cellStyle name="20% - Акцент1 3 6" xfId="453"/>
    <cellStyle name="20% - Акцент1 3_Приложения к 571" xfId="454"/>
    <cellStyle name="20% - Акцент1 4" xfId="455"/>
    <cellStyle name="20% - Акцент1 5" xfId="456"/>
    <cellStyle name="20% - Акцент1 6" xfId="457"/>
    <cellStyle name="20% - Акцент1 7" xfId="458"/>
    <cellStyle name="20% - Акцент1 8" xfId="459"/>
    <cellStyle name="20% - Акцент1 9" xfId="460"/>
    <cellStyle name="20% - Акцент2 10" xfId="461"/>
    <cellStyle name="20% - Акцент2 11" xfId="462"/>
    <cellStyle name="20% - Акцент2 12" xfId="463"/>
    <cellStyle name="20% - Акцент2 13" xfId="464"/>
    <cellStyle name="20% - Акцент2 14" xfId="465"/>
    <cellStyle name="20% - Акцент2 15" xfId="466"/>
    <cellStyle name="20% - Акцент2 16" xfId="467"/>
    <cellStyle name="20% - Акцент2 17" xfId="468"/>
    <cellStyle name="20% - Акцент2 18" xfId="469"/>
    <cellStyle name="20% - Акцент2 19" xfId="470"/>
    <cellStyle name="20% - Акцент2 2" xfId="471"/>
    <cellStyle name="20% - Акцент2 2 2" xfId="472"/>
    <cellStyle name="20% - Акцент2 2 3" xfId="473"/>
    <cellStyle name="20% - Акцент2 2 4" xfId="474"/>
    <cellStyle name="20% - Акцент2 2 5" xfId="475"/>
    <cellStyle name="20% - Акцент2 2 6" xfId="476"/>
    <cellStyle name="20% - Акцент2 2_Приложения к 571" xfId="477"/>
    <cellStyle name="20% - Акцент2 20" xfId="478"/>
    <cellStyle name="20% - Акцент2 21" xfId="479"/>
    <cellStyle name="20% - Акцент2 22" xfId="480"/>
    <cellStyle name="20% - Акцент2 23" xfId="481"/>
    <cellStyle name="20% - Акцент2 24" xfId="482"/>
    <cellStyle name="20% - Акцент2 3" xfId="483"/>
    <cellStyle name="20% - Акцент2 3 2" xfId="484"/>
    <cellStyle name="20% - Акцент2 3 3" xfId="485"/>
    <cellStyle name="20% - Акцент2 3 4" xfId="486"/>
    <cellStyle name="20% - Акцент2 3 5" xfId="487"/>
    <cellStyle name="20% - Акцент2 3 6" xfId="488"/>
    <cellStyle name="20% - Акцент2 3_Приложения к 571" xfId="489"/>
    <cellStyle name="20% - Акцент2 4" xfId="490"/>
    <cellStyle name="20% - Акцент2 5" xfId="491"/>
    <cellStyle name="20% - Акцент2 6" xfId="492"/>
    <cellStyle name="20% - Акцент2 7" xfId="493"/>
    <cellStyle name="20% - Акцент2 8" xfId="494"/>
    <cellStyle name="20% - Акцент2 9" xfId="495"/>
    <cellStyle name="20% - Акцент3 10" xfId="496"/>
    <cellStyle name="20% - Акцент3 11" xfId="497"/>
    <cellStyle name="20% - Акцент3 12" xfId="498"/>
    <cellStyle name="20% - Акцент3 13" xfId="499"/>
    <cellStyle name="20% - Акцент3 14" xfId="500"/>
    <cellStyle name="20% - Акцент3 15" xfId="501"/>
    <cellStyle name="20% - Акцент3 16" xfId="502"/>
    <cellStyle name="20% - Акцент3 17" xfId="503"/>
    <cellStyle name="20% - Акцент3 18" xfId="504"/>
    <cellStyle name="20% - Акцент3 19" xfId="505"/>
    <cellStyle name="20% - Акцент3 2" xfId="506"/>
    <cellStyle name="20% - Акцент3 2 2" xfId="507"/>
    <cellStyle name="20% - Акцент3 2 3" xfId="508"/>
    <cellStyle name="20% - Акцент3 2 4" xfId="509"/>
    <cellStyle name="20% - Акцент3 2 5" xfId="510"/>
    <cellStyle name="20% - Акцент3 2 6" xfId="511"/>
    <cellStyle name="20% - Акцент3 2_Приложения к 571" xfId="512"/>
    <cellStyle name="20% - Акцент3 20" xfId="513"/>
    <cellStyle name="20% - Акцент3 21" xfId="514"/>
    <cellStyle name="20% - Акцент3 22" xfId="515"/>
    <cellStyle name="20% - Акцент3 23" xfId="516"/>
    <cellStyle name="20% - Акцент3 24" xfId="517"/>
    <cellStyle name="20% - Акцент3 3" xfId="518"/>
    <cellStyle name="20% - Акцент3 3 2" xfId="519"/>
    <cellStyle name="20% - Акцент3 3 3" xfId="520"/>
    <cellStyle name="20% - Акцент3 3 4" xfId="521"/>
    <cellStyle name="20% - Акцент3 3 5" xfId="522"/>
    <cellStyle name="20% - Акцент3 3 6" xfId="523"/>
    <cellStyle name="20% - Акцент3 3_Приложения к 571" xfId="524"/>
    <cellStyle name="20% - Акцент3 4" xfId="525"/>
    <cellStyle name="20% - Акцент3 5" xfId="526"/>
    <cellStyle name="20% - Акцент3 6" xfId="527"/>
    <cellStyle name="20% - Акцент3 7" xfId="528"/>
    <cellStyle name="20% - Акцент3 8" xfId="529"/>
    <cellStyle name="20% - Акцент3 9" xfId="530"/>
    <cellStyle name="20% - Акцент4 10" xfId="531"/>
    <cellStyle name="20% - Акцент4 11" xfId="532"/>
    <cellStyle name="20% - Акцент4 12" xfId="533"/>
    <cellStyle name="20% - Акцент4 13" xfId="534"/>
    <cellStyle name="20% - Акцент4 14" xfId="535"/>
    <cellStyle name="20% - Акцент4 15" xfId="536"/>
    <cellStyle name="20% - Акцент4 16" xfId="537"/>
    <cellStyle name="20% - Акцент4 17" xfId="538"/>
    <cellStyle name="20% - Акцент4 18" xfId="539"/>
    <cellStyle name="20% - Акцент4 19" xfId="540"/>
    <cellStyle name="20% - Акцент4 2" xfId="541"/>
    <cellStyle name="20% - Акцент4 2 2" xfId="542"/>
    <cellStyle name="20% - Акцент4 2 3" xfId="543"/>
    <cellStyle name="20% - Акцент4 2 4" xfId="544"/>
    <cellStyle name="20% - Акцент4 2 5" xfId="545"/>
    <cellStyle name="20% - Акцент4 2 6" xfId="546"/>
    <cellStyle name="20% - Акцент4 2_Приложения к 571" xfId="547"/>
    <cellStyle name="20% - Акцент4 20" xfId="548"/>
    <cellStyle name="20% - Акцент4 21" xfId="549"/>
    <cellStyle name="20% - Акцент4 22" xfId="550"/>
    <cellStyle name="20% - Акцент4 23" xfId="551"/>
    <cellStyle name="20% - Акцент4 24" xfId="552"/>
    <cellStyle name="20% - Акцент4 3" xfId="553"/>
    <cellStyle name="20% - Акцент4 3 2" xfId="554"/>
    <cellStyle name="20% - Акцент4 3 3" xfId="555"/>
    <cellStyle name="20% - Акцент4 3 4" xfId="556"/>
    <cellStyle name="20% - Акцент4 3 5" xfId="557"/>
    <cellStyle name="20% - Акцент4 3 6" xfId="558"/>
    <cellStyle name="20% - Акцент4 3_Приложения к 571" xfId="559"/>
    <cellStyle name="20% - Акцент4 4" xfId="560"/>
    <cellStyle name="20% - Акцент4 5" xfId="561"/>
    <cellStyle name="20% - Акцент4 6" xfId="562"/>
    <cellStyle name="20% - Акцент4 7" xfId="563"/>
    <cellStyle name="20% - Акцент4 8" xfId="564"/>
    <cellStyle name="20% - Акцент4 9" xfId="565"/>
    <cellStyle name="20% - Акцент5 10" xfId="566"/>
    <cellStyle name="20% - Акцент5 11" xfId="567"/>
    <cellStyle name="20% - Акцент5 12" xfId="568"/>
    <cellStyle name="20% - Акцент5 13" xfId="569"/>
    <cellStyle name="20% - Акцент5 14" xfId="570"/>
    <cellStyle name="20% - Акцент5 15" xfId="571"/>
    <cellStyle name="20% - Акцент5 16" xfId="572"/>
    <cellStyle name="20% - Акцент5 17" xfId="573"/>
    <cellStyle name="20% - Акцент5 18" xfId="574"/>
    <cellStyle name="20% - Акцент5 19" xfId="575"/>
    <cellStyle name="20% - Акцент5 2" xfId="576"/>
    <cellStyle name="20% - Акцент5 2 2" xfId="577"/>
    <cellStyle name="20% - Акцент5 2 3" xfId="578"/>
    <cellStyle name="20% - Акцент5 2 4" xfId="579"/>
    <cellStyle name="20% - Акцент5 2 5" xfId="580"/>
    <cellStyle name="20% - Акцент5 2 6" xfId="581"/>
    <cellStyle name="20% - Акцент5 2_Приложения к 571" xfId="582"/>
    <cellStyle name="20% - Акцент5 20" xfId="583"/>
    <cellStyle name="20% - Акцент5 21" xfId="584"/>
    <cellStyle name="20% - Акцент5 22" xfId="585"/>
    <cellStyle name="20% - Акцент5 23" xfId="586"/>
    <cellStyle name="20% - Акцент5 24" xfId="587"/>
    <cellStyle name="20% - Акцент5 3" xfId="588"/>
    <cellStyle name="20% - Акцент5 3 2" xfId="589"/>
    <cellStyle name="20% - Акцент5 3 3" xfId="590"/>
    <cellStyle name="20% - Акцент5 3 4" xfId="591"/>
    <cellStyle name="20% - Акцент5 3 5" xfId="592"/>
    <cellStyle name="20% - Акцент5 3 6" xfId="593"/>
    <cellStyle name="20% - Акцент5 3_Приложения к 571" xfId="594"/>
    <cellStyle name="20% - Акцент5 4" xfId="595"/>
    <cellStyle name="20% - Акцент5 5" xfId="596"/>
    <cellStyle name="20% - Акцент5 6" xfId="597"/>
    <cellStyle name="20% - Акцент5 7" xfId="598"/>
    <cellStyle name="20% - Акцент5 8" xfId="599"/>
    <cellStyle name="20% - Акцент5 9" xfId="600"/>
    <cellStyle name="20% - Акцент6 10" xfId="601"/>
    <cellStyle name="20% - Акцент6 11" xfId="602"/>
    <cellStyle name="20% - Акцент6 12" xfId="603"/>
    <cellStyle name="20% - Акцент6 13" xfId="604"/>
    <cellStyle name="20% - Акцент6 14" xfId="605"/>
    <cellStyle name="20% - Акцент6 15" xfId="606"/>
    <cellStyle name="20% - Акцент6 16" xfId="607"/>
    <cellStyle name="20% - Акцент6 17" xfId="608"/>
    <cellStyle name="20% - Акцент6 18" xfId="609"/>
    <cellStyle name="20% - Акцент6 19" xfId="610"/>
    <cellStyle name="20% - Акцент6 2" xfId="611"/>
    <cellStyle name="20% - Акцент6 2 2" xfId="612"/>
    <cellStyle name="20% - Акцент6 2 3" xfId="613"/>
    <cellStyle name="20% - Акцент6 2 4" xfId="614"/>
    <cellStyle name="20% - Акцент6 2 5" xfId="615"/>
    <cellStyle name="20% - Акцент6 2 6" xfId="616"/>
    <cellStyle name="20% - Акцент6 2_Приложения к 571" xfId="617"/>
    <cellStyle name="20% - Акцент6 20" xfId="618"/>
    <cellStyle name="20% - Акцент6 21" xfId="619"/>
    <cellStyle name="20% - Акцент6 22" xfId="620"/>
    <cellStyle name="20% - Акцент6 23" xfId="621"/>
    <cellStyle name="20% - Акцент6 24" xfId="622"/>
    <cellStyle name="20% - Акцент6 3" xfId="623"/>
    <cellStyle name="20% - Акцент6 3 2" xfId="624"/>
    <cellStyle name="20% - Акцент6 3 3" xfId="625"/>
    <cellStyle name="20% - Акцент6 3 4" xfId="626"/>
    <cellStyle name="20% - Акцент6 3 5" xfId="627"/>
    <cellStyle name="20% - Акцент6 3 6" xfId="628"/>
    <cellStyle name="20% - Акцент6 3_Приложения к 571" xfId="629"/>
    <cellStyle name="20% - Акцент6 4" xfId="630"/>
    <cellStyle name="20% - Акцент6 5" xfId="631"/>
    <cellStyle name="20% - Акцент6 6" xfId="632"/>
    <cellStyle name="20% - Акцент6 7" xfId="633"/>
    <cellStyle name="20% - Акцент6 8" xfId="634"/>
    <cellStyle name="20% - Акцент6 9" xfId="635"/>
    <cellStyle name="40% - Accent1" xfId="636"/>
    <cellStyle name="40% - Accent2" xfId="637"/>
    <cellStyle name="40% - Accent3" xfId="638"/>
    <cellStyle name="40% - Accent4" xfId="639"/>
    <cellStyle name="40% - Accent5" xfId="640"/>
    <cellStyle name="40% - Accent6" xfId="641"/>
    <cellStyle name="40% - Акцент1 10" xfId="642"/>
    <cellStyle name="40% - Акцент1 11" xfId="643"/>
    <cellStyle name="40% - Акцент1 12" xfId="644"/>
    <cellStyle name="40% - Акцент1 13" xfId="645"/>
    <cellStyle name="40% - Акцент1 14" xfId="646"/>
    <cellStyle name="40% - Акцент1 15" xfId="647"/>
    <cellStyle name="40% - Акцент1 16" xfId="648"/>
    <cellStyle name="40% - Акцент1 17" xfId="649"/>
    <cellStyle name="40% - Акцент1 18" xfId="650"/>
    <cellStyle name="40% - Акцент1 19" xfId="651"/>
    <cellStyle name="40% - Акцент1 2" xfId="652"/>
    <cellStyle name="40% - Акцент1 2 2" xfId="653"/>
    <cellStyle name="40% - Акцент1 2 3" xfId="654"/>
    <cellStyle name="40% - Акцент1 2 4" xfId="655"/>
    <cellStyle name="40% - Акцент1 2 5" xfId="656"/>
    <cellStyle name="40% - Акцент1 2 6" xfId="657"/>
    <cellStyle name="40% - Акцент1 2_Приложения к 571" xfId="658"/>
    <cellStyle name="40% - Акцент1 20" xfId="659"/>
    <cellStyle name="40% - Акцент1 21" xfId="660"/>
    <cellStyle name="40% - Акцент1 22" xfId="661"/>
    <cellStyle name="40% - Акцент1 23" xfId="662"/>
    <cellStyle name="40% - Акцент1 24" xfId="663"/>
    <cellStyle name="40% - Акцент1 3" xfId="664"/>
    <cellStyle name="40% - Акцент1 3 2" xfId="665"/>
    <cellStyle name="40% - Акцент1 3 3" xfId="666"/>
    <cellStyle name="40% - Акцент1 3 4" xfId="667"/>
    <cellStyle name="40% - Акцент1 3 5" xfId="668"/>
    <cellStyle name="40% - Акцент1 3 6" xfId="669"/>
    <cellStyle name="40% - Акцент1 3_Приложения к 571" xfId="670"/>
    <cellStyle name="40% - Акцент1 4" xfId="671"/>
    <cellStyle name="40% - Акцент1 5" xfId="672"/>
    <cellStyle name="40% - Акцент1 6" xfId="673"/>
    <cellStyle name="40% - Акцент1 7" xfId="674"/>
    <cellStyle name="40% - Акцент1 8" xfId="675"/>
    <cellStyle name="40% - Акцент1 9" xfId="676"/>
    <cellStyle name="40% - Акцент2 10" xfId="677"/>
    <cellStyle name="40% - Акцент2 11" xfId="678"/>
    <cellStyle name="40% - Акцент2 12" xfId="679"/>
    <cellStyle name="40% - Акцент2 13" xfId="680"/>
    <cellStyle name="40% - Акцент2 14" xfId="681"/>
    <cellStyle name="40% - Акцент2 15" xfId="682"/>
    <cellStyle name="40% - Акцент2 16" xfId="683"/>
    <cellStyle name="40% - Акцент2 17" xfId="684"/>
    <cellStyle name="40% - Акцент2 18" xfId="685"/>
    <cellStyle name="40% - Акцент2 19" xfId="686"/>
    <cellStyle name="40% - Акцент2 2" xfId="687"/>
    <cellStyle name="40% - Акцент2 2 2" xfId="688"/>
    <cellStyle name="40% - Акцент2 2 3" xfId="689"/>
    <cellStyle name="40% - Акцент2 2 4" xfId="690"/>
    <cellStyle name="40% - Акцент2 2 5" xfId="691"/>
    <cellStyle name="40% - Акцент2 2 6" xfId="692"/>
    <cellStyle name="40% - Акцент2 2_Приложения к 571" xfId="693"/>
    <cellStyle name="40% - Акцент2 20" xfId="694"/>
    <cellStyle name="40% - Акцент2 21" xfId="695"/>
    <cellStyle name="40% - Акцент2 22" xfId="696"/>
    <cellStyle name="40% - Акцент2 23" xfId="697"/>
    <cellStyle name="40% - Акцент2 24" xfId="698"/>
    <cellStyle name="40% - Акцент2 3" xfId="699"/>
    <cellStyle name="40% - Акцент2 3 2" xfId="700"/>
    <cellStyle name="40% - Акцент2 3 3" xfId="701"/>
    <cellStyle name="40% - Акцент2 3 4" xfId="702"/>
    <cellStyle name="40% - Акцент2 3 5" xfId="703"/>
    <cellStyle name="40% - Акцент2 3 6" xfId="704"/>
    <cellStyle name="40% - Акцент2 3_Приложения к 571" xfId="705"/>
    <cellStyle name="40% - Акцент2 4" xfId="706"/>
    <cellStyle name="40% - Акцент2 5" xfId="707"/>
    <cellStyle name="40% - Акцент2 6" xfId="708"/>
    <cellStyle name="40% - Акцент2 7" xfId="709"/>
    <cellStyle name="40% - Акцент2 8" xfId="710"/>
    <cellStyle name="40% - Акцент2 9" xfId="711"/>
    <cellStyle name="40% - Акцент3 10" xfId="712"/>
    <cellStyle name="40% - Акцент3 11" xfId="713"/>
    <cellStyle name="40% - Акцент3 12" xfId="714"/>
    <cellStyle name="40% - Акцент3 13" xfId="715"/>
    <cellStyle name="40% - Акцент3 14" xfId="716"/>
    <cellStyle name="40% - Акцент3 15" xfId="717"/>
    <cellStyle name="40% - Акцент3 16" xfId="718"/>
    <cellStyle name="40% - Акцент3 17" xfId="719"/>
    <cellStyle name="40% - Акцент3 18" xfId="720"/>
    <cellStyle name="40% - Акцент3 19" xfId="721"/>
    <cellStyle name="40% - Акцент3 2" xfId="722"/>
    <cellStyle name="40% - Акцент3 2 2" xfId="723"/>
    <cellStyle name="40% - Акцент3 2 3" xfId="724"/>
    <cellStyle name="40% - Акцент3 2 4" xfId="725"/>
    <cellStyle name="40% - Акцент3 2 5" xfId="726"/>
    <cellStyle name="40% - Акцент3 2 6" xfId="727"/>
    <cellStyle name="40% - Акцент3 2_Приложения к 571" xfId="728"/>
    <cellStyle name="40% - Акцент3 20" xfId="729"/>
    <cellStyle name="40% - Акцент3 21" xfId="730"/>
    <cellStyle name="40% - Акцент3 22" xfId="731"/>
    <cellStyle name="40% - Акцент3 23" xfId="732"/>
    <cellStyle name="40% - Акцент3 24" xfId="733"/>
    <cellStyle name="40% - Акцент3 3" xfId="734"/>
    <cellStyle name="40% - Акцент3 3 2" xfId="735"/>
    <cellStyle name="40% - Акцент3 3 3" xfId="736"/>
    <cellStyle name="40% - Акцент3 3 4" xfId="737"/>
    <cellStyle name="40% - Акцент3 3 5" xfId="738"/>
    <cellStyle name="40% - Акцент3 3 6" xfId="739"/>
    <cellStyle name="40% - Акцент3 3_Приложения к 571" xfId="740"/>
    <cellStyle name="40% - Акцент3 4" xfId="741"/>
    <cellStyle name="40% - Акцент3 5" xfId="742"/>
    <cellStyle name="40% - Акцент3 6" xfId="743"/>
    <cellStyle name="40% - Акцент3 7" xfId="744"/>
    <cellStyle name="40% - Акцент3 8" xfId="745"/>
    <cellStyle name="40% - Акцент3 9" xfId="746"/>
    <cellStyle name="40% - Акцент4 10" xfId="747"/>
    <cellStyle name="40% - Акцент4 11" xfId="748"/>
    <cellStyle name="40% - Акцент4 12" xfId="749"/>
    <cellStyle name="40% - Акцент4 13" xfId="750"/>
    <cellStyle name="40% - Акцент4 14" xfId="751"/>
    <cellStyle name="40% - Акцент4 15" xfId="752"/>
    <cellStyle name="40% - Акцент4 16" xfId="753"/>
    <cellStyle name="40% - Акцент4 17" xfId="754"/>
    <cellStyle name="40% - Акцент4 18" xfId="755"/>
    <cellStyle name="40% - Акцент4 19" xfId="756"/>
    <cellStyle name="40% - Акцент4 2" xfId="757"/>
    <cellStyle name="40% - Акцент4 2 2" xfId="758"/>
    <cellStyle name="40% - Акцент4 2 3" xfId="759"/>
    <cellStyle name="40% - Акцент4 2 4" xfId="760"/>
    <cellStyle name="40% - Акцент4 2 5" xfId="761"/>
    <cellStyle name="40% - Акцент4 2 6" xfId="762"/>
    <cellStyle name="40% - Акцент4 2_Приложения к 571" xfId="763"/>
    <cellStyle name="40% - Акцент4 20" xfId="764"/>
    <cellStyle name="40% - Акцент4 21" xfId="765"/>
    <cellStyle name="40% - Акцент4 22" xfId="766"/>
    <cellStyle name="40% - Акцент4 23" xfId="767"/>
    <cellStyle name="40% - Акцент4 24" xfId="768"/>
    <cellStyle name="40% - Акцент4 3" xfId="769"/>
    <cellStyle name="40% - Акцент4 3 2" xfId="770"/>
    <cellStyle name="40% - Акцент4 3 3" xfId="771"/>
    <cellStyle name="40% - Акцент4 3 4" xfId="772"/>
    <cellStyle name="40% - Акцент4 3 5" xfId="773"/>
    <cellStyle name="40% - Акцент4 3 6" xfId="774"/>
    <cellStyle name="40% - Акцент4 3_Приложения к 571" xfId="775"/>
    <cellStyle name="40% - Акцент4 4" xfId="776"/>
    <cellStyle name="40% - Акцент4 5" xfId="777"/>
    <cellStyle name="40% - Акцент4 6" xfId="778"/>
    <cellStyle name="40% - Акцент4 7" xfId="779"/>
    <cellStyle name="40% - Акцент4 8" xfId="780"/>
    <cellStyle name="40% - Акцент4 9" xfId="781"/>
    <cellStyle name="40% - Акцент5 10" xfId="782"/>
    <cellStyle name="40% - Акцент5 11" xfId="783"/>
    <cellStyle name="40% - Акцент5 12" xfId="784"/>
    <cellStyle name="40% - Акцент5 13" xfId="785"/>
    <cellStyle name="40% - Акцент5 14" xfId="786"/>
    <cellStyle name="40% - Акцент5 15" xfId="787"/>
    <cellStyle name="40% - Акцент5 16" xfId="788"/>
    <cellStyle name="40% - Акцент5 17" xfId="789"/>
    <cellStyle name="40% - Акцент5 18" xfId="790"/>
    <cellStyle name="40% - Акцент5 19" xfId="791"/>
    <cellStyle name="40% - Акцент5 2" xfId="792"/>
    <cellStyle name="40% - Акцент5 2 2" xfId="793"/>
    <cellStyle name="40% - Акцент5 2 3" xfId="794"/>
    <cellStyle name="40% - Акцент5 2 4" xfId="795"/>
    <cellStyle name="40% - Акцент5 2 5" xfId="796"/>
    <cellStyle name="40% - Акцент5 2 6" xfId="797"/>
    <cellStyle name="40% - Акцент5 2_Приложения к 571" xfId="798"/>
    <cellStyle name="40% - Акцент5 20" xfId="799"/>
    <cellStyle name="40% - Акцент5 21" xfId="800"/>
    <cellStyle name="40% - Акцент5 22" xfId="801"/>
    <cellStyle name="40% - Акцент5 23" xfId="802"/>
    <cellStyle name="40% - Акцент5 24" xfId="803"/>
    <cellStyle name="40% - Акцент5 3" xfId="804"/>
    <cellStyle name="40% - Акцент5 3 2" xfId="805"/>
    <cellStyle name="40% - Акцент5 3 3" xfId="806"/>
    <cellStyle name="40% - Акцент5 3 4" xfId="807"/>
    <cellStyle name="40% - Акцент5 3 5" xfId="808"/>
    <cellStyle name="40% - Акцент5 3 6" xfId="809"/>
    <cellStyle name="40% - Акцент5 3_Приложения к 571" xfId="810"/>
    <cellStyle name="40% - Акцент5 4" xfId="811"/>
    <cellStyle name="40% - Акцент5 5" xfId="812"/>
    <cellStyle name="40% - Акцент5 6" xfId="813"/>
    <cellStyle name="40% - Акцент5 7" xfId="814"/>
    <cellStyle name="40% - Акцент5 8" xfId="815"/>
    <cellStyle name="40% - Акцент5 9" xfId="816"/>
    <cellStyle name="40% - Акцент6 10" xfId="817"/>
    <cellStyle name="40% - Акцент6 11" xfId="818"/>
    <cellStyle name="40% - Акцент6 12" xfId="819"/>
    <cellStyle name="40% - Акцент6 13" xfId="820"/>
    <cellStyle name="40% - Акцент6 14" xfId="821"/>
    <cellStyle name="40% - Акцент6 15" xfId="822"/>
    <cellStyle name="40% - Акцент6 16" xfId="823"/>
    <cellStyle name="40% - Акцент6 17" xfId="824"/>
    <cellStyle name="40% - Акцент6 18" xfId="825"/>
    <cellStyle name="40% - Акцент6 19" xfId="826"/>
    <cellStyle name="40% - Акцент6 2" xfId="827"/>
    <cellStyle name="40% - Акцент6 2 2" xfId="828"/>
    <cellStyle name="40% - Акцент6 2 3" xfId="829"/>
    <cellStyle name="40% - Акцент6 2 4" xfId="830"/>
    <cellStyle name="40% - Акцент6 2 5" xfId="831"/>
    <cellStyle name="40% - Акцент6 2 6" xfId="832"/>
    <cellStyle name="40% - Акцент6 2_Приложения к 571" xfId="833"/>
    <cellStyle name="40% - Акцент6 20" xfId="834"/>
    <cellStyle name="40% - Акцент6 21" xfId="835"/>
    <cellStyle name="40% - Акцент6 22" xfId="836"/>
    <cellStyle name="40% - Акцент6 23" xfId="837"/>
    <cellStyle name="40% - Акцент6 24" xfId="838"/>
    <cellStyle name="40% - Акцент6 3" xfId="839"/>
    <cellStyle name="40% - Акцент6 3 2" xfId="840"/>
    <cellStyle name="40% - Акцент6 3 3" xfId="841"/>
    <cellStyle name="40% - Акцент6 3 4" xfId="842"/>
    <cellStyle name="40% - Акцент6 3 5" xfId="843"/>
    <cellStyle name="40% - Акцент6 3 6" xfId="844"/>
    <cellStyle name="40% - Акцент6 3_Приложения к 571" xfId="845"/>
    <cellStyle name="40% - Акцент6 4" xfId="846"/>
    <cellStyle name="40% - Акцент6 5" xfId="847"/>
    <cellStyle name="40% - Акцент6 6" xfId="848"/>
    <cellStyle name="40% - Акцент6 7" xfId="849"/>
    <cellStyle name="40% - Акцент6 8" xfId="850"/>
    <cellStyle name="40% - Акцент6 9" xfId="851"/>
    <cellStyle name="60% - Accent1" xfId="852"/>
    <cellStyle name="60% - Accent2" xfId="853"/>
    <cellStyle name="60% - Accent3" xfId="854"/>
    <cellStyle name="60% - Accent4" xfId="855"/>
    <cellStyle name="60% - Accent5" xfId="856"/>
    <cellStyle name="60% - Accent6" xfId="857"/>
    <cellStyle name="60% - Акцент1 10" xfId="858"/>
    <cellStyle name="60% - Акцент1 11" xfId="859"/>
    <cellStyle name="60% - Акцент1 12" xfId="860"/>
    <cellStyle name="60% - Акцент1 13" xfId="861"/>
    <cellStyle name="60% - Акцент1 14" xfId="862"/>
    <cellStyle name="60% - Акцент1 15" xfId="863"/>
    <cellStyle name="60% - Акцент1 16" xfId="864"/>
    <cellStyle name="60% - Акцент1 17" xfId="865"/>
    <cellStyle name="60% - Акцент1 18" xfId="866"/>
    <cellStyle name="60% - Акцент1 19" xfId="867"/>
    <cellStyle name="60% - Акцент1 2" xfId="868"/>
    <cellStyle name="60% - Акцент1 2 2" xfId="869"/>
    <cellStyle name="60% - Акцент1 2 3" xfId="870"/>
    <cellStyle name="60% - Акцент1 2 4" xfId="871"/>
    <cellStyle name="60% - Акцент1 2 5" xfId="872"/>
    <cellStyle name="60% - Акцент1 2 6" xfId="873"/>
    <cellStyle name="60% - Акцент1 20" xfId="874"/>
    <cellStyle name="60% - Акцент1 21" xfId="875"/>
    <cellStyle name="60% - Акцент1 22" xfId="876"/>
    <cellStyle name="60% - Акцент1 23" xfId="877"/>
    <cellStyle name="60% - Акцент1 24" xfId="878"/>
    <cellStyle name="60% - Акцент1 3" xfId="879"/>
    <cellStyle name="60% - Акцент1 3 2" xfId="880"/>
    <cellStyle name="60% - Акцент1 3 3" xfId="881"/>
    <cellStyle name="60% - Акцент1 3 4" xfId="882"/>
    <cellStyle name="60% - Акцент1 3 5" xfId="883"/>
    <cellStyle name="60% - Акцент1 3 6" xfId="884"/>
    <cellStyle name="60% - Акцент1 4" xfId="885"/>
    <cellStyle name="60% - Акцент1 5" xfId="886"/>
    <cellStyle name="60% - Акцент1 6" xfId="887"/>
    <cellStyle name="60% - Акцент1 7" xfId="888"/>
    <cellStyle name="60% - Акцент1 8" xfId="889"/>
    <cellStyle name="60% - Акцент1 9" xfId="890"/>
    <cellStyle name="60% - Акцент2 10" xfId="891"/>
    <cellStyle name="60% - Акцент2 11" xfId="892"/>
    <cellStyle name="60% - Акцент2 12" xfId="893"/>
    <cellStyle name="60% - Акцент2 13" xfId="894"/>
    <cellStyle name="60% - Акцент2 14" xfId="895"/>
    <cellStyle name="60% - Акцент2 15" xfId="896"/>
    <cellStyle name="60% - Акцент2 16" xfId="897"/>
    <cellStyle name="60% - Акцент2 17" xfId="898"/>
    <cellStyle name="60% - Акцент2 18" xfId="899"/>
    <cellStyle name="60% - Акцент2 19" xfId="900"/>
    <cellStyle name="60% - Акцент2 2" xfId="901"/>
    <cellStyle name="60% - Акцент2 2 2" xfId="902"/>
    <cellStyle name="60% - Акцент2 2 3" xfId="903"/>
    <cellStyle name="60% - Акцент2 2 4" xfId="904"/>
    <cellStyle name="60% - Акцент2 2 5" xfId="905"/>
    <cellStyle name="60% - Акцент2 2 6" xfId="906"/>
    <cellStyle name="60% - Акцент2 20" xfId="907"/>
    <cellStyle name="60% - Акцент2 21" xfId="908"/>
    <cellStyle name="60% - Акцент2 22" xfId="909"/>
    <cellStyle name="60% - Акцент2 23" xfId="910"/>
    <cellStyle name="60% - Акцент2 24" xfId="911"/>
    <cellStyle name="60% - Акцент2 3" xfId="912"/>
    <cellStyle name="60% - Акцент2 3 2" xfId="913"/>
    <cellStyle name="60% - Акцент2 3 3" xfId="914"/>
    <cellStyle name="60% - Акцент2 3 4" xfId="915"/>
    <cellStyle name="60% - Акцент2 3 5" xfId="916"/>
    <cellStyle name="60% - Акцент2 3 6" xfId="917"/>
    <cellStyle name="60% - Акцент2 4" xfId="918"/>
    <cellStyle name="60% - Акцент2 5" xfId="919"/>
    <cellStyle name="60% - Акцент2 6" xfId="920"/>
    <cellStyle name="60% - Акцент2 7" xfId="921"/>
    <cellStyle name="60% - Акцент2 8" xfId="922"/>
    <cellStyle name="60% - Акцент2 9" xfId="923"/>
    <cellStyle name="60% - Акцент3 10" xfId="924"/>
    <cellStyle name="60% - Акцент3 11" xfId="925"/>
    <cellStyle name="60% - Акцент3 12" xfId="926"/>
    <cellStyle name="60% - Акцент3 13" xfId="927"/>
    <cellStyle name="60% - Акцент3 14" xfId="928"/>
    <cellStyle name="60% - Акцент3 15" xfId="929"/>
    <cellStyle name="60% - Акцент3 16" xfId="930"/>
    <cellStyle name="60% - Акцент3 17" xfId="931"/>
    <cellStyle name="60% - Акцент3 18" xfId="932"/>
    <cellStyle name="60% - Акцент3 19" xfId="933"/>
    <cellStyle name="60% - Акцент3 2" xfId="934"/>
    <cellStyle name="60% - Акцент3 2 2" xfId="935"/>
    <cellStyle name="60% - Акцент3 2 3" xfId="936"/>
    <cellStyle name="60% - Акцент3 2 4" xfId="937"/>
    <cellStyle name="60% - Акцент3 2 5" xfId="938"/>
    <cellStyle name="60% - Акцент3 2 6" xfId="939"/>
    <cellStyle name="60% - Акцент3 20" xfId="940"/>
    <cellStyle name="60% - Акцент3 21" xfId="941"/>
    <cellStyle name="60% - Акцент3 22" xfId="942"/>
    <cellStyle name="60% - Акцент3 23" xfId="943"/>
    <cellStyle name="60% - Акцент3 24" xfId="944"/>
    <cellStyle name="60% - Акцент3 3" xfId="945"/>
    <cellStyle name="60% - Акцент3 3 2" xfId="946"/>
    <cellStyle name="60% - Акцент3 3 3" xfId="947"/>
    <cellStyle name="60% - Акцент3 3 4" xfId="948"/>
    <cellStyle name="60% - Акцент3 3 5" xfId="949"/>
    <cellStyle name="60% - Акцент3 3 6" xfId="950"/>
    <cellStyle name="60% - Акцент3 4" xfId="951"/>
    <cellStyle name="60% - Акцент3 5" xfId="952"/>
    <cellStyle name="60% - Акцент3 6" xfId="953"/>
    <cellStyle name="60% - Акцент3 7" xfId="954"/>
    <cellStyle name="60% - Акцент3 8" xfId="955"/>
    <cellStyle name="60% - Акцент3 9" xfId="956"/>
    <cellStyle name="60% - Акцент4 10" xfId="957"/>
    <cellStyle name="60% - Акцент4 11" xfId="958"/>
    <cellStyle name="60% - Акцент4 12" xfId="959"/>
    <cellStyle name="60% - Акцент4 13" xfId="960"/>
    <cellStyle name="60% - Акцент4 14" xfId="961"/>
    <cellStyle name="60% - Акцент4 15" xfId="962"/>
    <cellStyle name="60% - Акцент4 16" xfId="963"/>
    <cellStyle name="60% - Акцент4 17" xfId="964"/>
    <cellStyle name="60% - Акцент4 18" xfId="965"/>
    <cellStyle name="60% - Акцент4 19" xfId="966"/>
    <cellStyle name="60% - Акцент4 2" xfId="967"/>
    <cellStyle name="60% - Акцент4 2 2" xfId="968"/>
    <cellStyle name="60% - Акцент4 2 3" xfId="969"/>
    <cellStyle name="60% - Акцент4 2 4" xfId="970"/>
    <cellStyle name="60% - Акцент4 2 5" xfId="971"/>
    <cellStyle name="60% - Акцент4 2 6" xfId="972"/>
    <cellStyle name="60% - Акцент4 20" xfId="973"/>
    <cellStyle name="60% - Акцент4 21" xfId="974"/>
    <cellStyle name="60% - Акцент4 22" xfId="975"/>
    <cellStyle name="60% - Акцент4 23" xfId="976"/>
    <cellStyle name="60% - Акцент4 24" xfId="977"/>
    <cellStyle name="60% - Акцент4 3" xfId="978"/>
    <cellStyle name="60% - Акцент4 3 2" xfId="979"/>
    <cellStyle name="60% - Акцент4 3 3" xfId="980"/>
    <cellStyle name="60% - Акцент4 3 4" xfId="981"/>
    <cellStyle name="60% - Акцент4 3 5" xfId="982"/>
    <cellStyle name="60% - Акцент4 3 6" xfId="983"/>
    <cellStyle name="60% - Акцент4 4" xfId="984"/>
    <cellStyle name="60% - Акцент4 5" xfId="985"/>
    <cellStyle name="60% - Акцент4 6" xfId="986"/>
    <cellStyle name="60% - Акцент4 7" xfId="987"/>
    <cellStyle name="60% - Акцент4 8" xfId="988"/>
    <cellStyle name="60% - Акцент4 9" xfId="989"/>
    <cellStyle name="60% - Акцент5 10" xfId="990"/>
    <cellStyle name="60% - Акцент5 11" xfId="991"/>
    <cellStyle name="60% - Акцент5 12" xfId="992"/>
    <cellStyle name="60% - Акцент5 13" xfId="993"/>
    <cellStyle name="60% - Акцент5 14" xfId="994"/>
    <cellStyle name="60% - Акцент5 15" xfId="995"/>
    <cellStyle name="60% - Акцент5 16" xfId="996"/>
    <cellStyle name="60% - Акцент5 17" xfId="997"/>
    <cellStyle name="60% - Акцент5 18" xfId="998"/>
    <cellStyle name="60% - Акцент5 19" xfId="999"/>
    <cellStyle name="60% - Акцент5 2" xfId="1000"/>
    <cellStyle name="60% - Акцент5 2 2" xfId="1001"/>
    <cellStyle name="60% - Акцент5 2 3" xfId="1002"/>
    <cellStyle name="60% - Акцент5 2 4" xfId="1003"/>
    <cellStyle name="60% - Акцент5 2 5" xfId="1004"/>
    <cellStyle name="60% - Акцент5 2 6" xfId="1005"/>
    <cellStyle name="60% - Акцент5 20" xfId="1006"/>
    <cellStyle name="60% - Акцент5 21" xfId="1007"/>
    <cellStyle name="60% - Акцент5 22" xfId="1008"/>
    <cellStyle name="60% - Акцент5 23" xfId="1009"/>
    <cellStyle name="60% - Акцент5 24" xfId="1010"/>
    <cellStyle name="60% - Акцент5 3" xfId="1011"/>
    <cellStyle name="60% - Акцент5 3 2" xfId="1012"/>
    <cellStyle name="60% - Акцент5 3 3" xfId="1013"/>
    <cellStyle name="60% - Акцент5 3 4" xfId="1014"/>
    <cellStyle name="60% - Акцент5 3 5" xfId="1015"/>
    <cellStyle name="60% - Акцент5 3 6" xfId="1016"/>
    <cellStyle name="60% - Акцент5 4" xfId="1017"/>
    <cellStyle name="60% - Акцент5 5" xfId="1018"/>
    <cellStyle name="60% - Акцент5 6" xfId="1019"/>
    <cellStyle name="60% - Акцент5 7" xfId="1020"/>
    <cellStyle name="60% - Акцент5 8" xfId="1021"/>
    <cellStyle name="60% - Акцент5 9" xfId="1022"/>
    <cellStyle name="60% - Акцент6 10" xfId="1023"/>
    <cellStyle name="60% - Акцент6 11" xfId="1024"/>
    <cellStyle name="60% - Акцент6 12" xfId="1025"/>
    <cellStyle name="60% - Акцент6 13" xfId="1026"/>
    <cellStyle name="60% - Акцент6 14" xfId="1027"/>
    <cellStyle name="60% - Акцент6 15" xfId="1028"/>
    <cellStyle name="60% - Акцент6 16" xfId="1029"/>
    <cellStyle name="60% - Акцент6 17" xfId="1030"/>
    <cellStyle name="60% - Акцент6 18" xfId="1031"/>
    <cellStyle name="60% - Акцент6 19" xfId="1032"/>
    <cellStyle name="60% - Акцент6 2" xfId="1033"/>
    <cellStyle name="60% - Акцент6 2 2" xfId="1034"/>
    <cellStyle name="60% - Акцент6 2 3" xfId="1035"/>
    <cellStyle name="60% - Акцент6 2 4" xfId="1036"/>
    <cellStyle name="60% - Акцент6 2 5" xfId="1037"/>
    <cellStyle name="60% - Акцент6 2 6" xfId="1038"/>
    <cellStyle name="60% - Акцент6 20" xfId="1039"/>
    <cellStyle name="60% - Акцент6 21" xfId="1040"/>
    <cellStyle name="60% - Акцент6 22" xfId="1041"/>
    <cellStyle name="60% - Акцент6 23" xfId="1042"/>
    <cellStyle name="60% - Акцент6 24" xfId="1043"/>
    <cellStyle name="60% - Акцент6 3" xfId="1044"/>
    <cellStyle name="60% - Акцент6 3 2" xfId="1045"/>
    <cellStyle name="60% - Акцент6 3 3" xfId="1046"/>
    <cellStyle name="60% - Акцент6 3 4" xfId="1047"/>
    <cellStyle name="60% - Акцент6 3 5" xfId="1048"/>
    <cellStyle name="60% - Акцент6 3 6" xfId="1049"/>
    <cellStyle name="60% - Акцент6 4" xfId="1050"/>
    <cellStyle name="60% - Акцент6 5" xfId="1051"/>
    <cellStyle name="60% - Акцент6 6" xfId="1052"/>
    <cellStyle name="60% - Акцент6 7" xfId="1053"/>
    <cellStyle name="60% - Акцент6 8" xfId="1054"/>
    <cellStyle name="60% - Акцент6 9" xfId="1055"/>
    <cellStyle name="Accent1" xfId="1056"/>
    <cellStyle name="Accent2" xfId="1057"/>
    <cellStyle name="Accent3" xfId="1058"/>
    <cellStyle name="Accent4" xfId="1059"/>
    <cellStyle name="Accent5" xfId="1060"/>
    <cellStyle name="Accent6" xfId="1061"/>
    <cellStyle name="Bad" xfId="1062"/>
    <cellStyle name="Calculation" xfId="1063"/>
    <cellStyle name="Check Cell" xfId="1064"/>
    <cellStyle name="Explanatory Text" xfId="1065"/>
    <cellStyle name="Good" xfId="1066"/>
    <cellStyle name="Heading 1" xfId="1067"/>
    <cellStyle name="Heading 2" xfId="1068"/>
    <cellStyle name="Heading 3" xfId="1069"/>
    <cellStyle name="Heading 4" xfId="1070"/>
    <cellStyle name="Input" xfId="1071"/>
    <cellStyle name="Linked Cell" xfId="1072"/>
    <cellStyle name="Neutral" xfId="1073"/>
    <cellStyle name="normal" xfId="1074"/>
    <cellStyle name="Note" xfId="1075"/>
    <cellStyle name="Output" xfId="1076"/>
    <cellStyle name="S0" xfId="8"/>
    <cellStyle name="S0 10" xfId="131"/>
    <cellStyle name="S0 11" xfId="1077"/>
    <cellStyle name="S0 2" xfId="9"/>
    <cellStyle name="S0 2 2" xfId="5"/>
    <cellStyle name="S0 2 2 2" xfId="70"/>
    <cellStyle name="S0 2 3" xfId="71"/>
    <cellStyle name="S0 2_Сметы 1 этап" xfId="16"/>
    <cellStyle name="S0 3" xfId="17"/>
    <cellStyle name="S0 3 2" xfId="72"/>
    <cellStyle name="S0 4" xfId="18"/>
    <cellStyle name="S0 4 2" xfId="73"/>
    <cellStyle name="S0 5" xfId="7"/>
    <cellStyle name="S0 6" xfId="85"/>
    <cellStyle name="S0 7" xfId="112"/>
    <cellStyle name="S0 7 2" xfId="161"/>
    <cellStyle name="S0 8" xfId="116"/>
    <cellStyle name="S0 8 2" xfId="162"/>
    <cellStyle name="S0 9" xfId="130"/>
    <cellStyle name="S0_Сметы 1 этап" xfId="19"/>
    <cellStyle name="S1" xfId="10"/>
    <cellStyle name="S1 2" xfId="20"/>
    <cellStyle name="S1 3" xfId="21"/>
    <cellStyle name="S1 3 2" xfId="74"/>
    <cellStyle name="S1 4" xfId="22"/>
    <cellStyle name="S1 4 2" xfId="75"/>
    <cellStyle name="S1 5" xfId="76"/>
    <cellStyle name="S1 6" xfId="86"/>
    <cellStyle name="S1_Сметы 1 этап" xfId="23"/>
    <cellStyle name="S10" xfId="24"/>
    <cellStyle name="S10 2" xfId="25"/>
    <cellStyle name="S10 3" xfId="26"/>
    <cellStyle name="S10 4" xfId="77"/>
    <cellStyle name="S10 5" xfId="95"/>
    <cellStyle name="S10 6" xfId="142"/>
    <cellStyle name="S10_Сметы 1 этап" xfId="27"/>
    <cellStyle name="S11" xfId="28"/>
    <cellStyle name="S11 2" xfId="29"/>
    <cellStyle name="S11 3" xfId="96"/>
    <cellStyle name="S11 4" xfId="144"/>
    <cellStyle name="S12" xfId="30"/>
    <cellStyle name="S12 2" xfId="31"/>
    <cellStyle name="S12 3" xfId="97"/>
    <cellStyle name="S12 4" xfId="106"/>
    <cellStyle name="S13" xfId="32"/>
    <cellStyle name="S13 2" xfId="105"/>
    <cellStyle name="S13 3" xfId="145"/>
    <cellStyle name="S13 3 2" xfId="163"/>
    <cellStyle name="S13 4" xfId="1078"/>
    <cellStyle name="S14" xfId="33"/>
    <cellStyle name="S14 2" xfId="103"/>
    <cellStyle name="S14 3" xfId="164"/>
    <cellStyle name="S14 4" xfId="1079"/>
    <cellStyle name="S15" xfId="34"/>
    <cellStyle name="S15 2" xfId="104"/>
    <cellStyle name="S15 3" xfId="1080"/>
    <cellStyle name="S16" xfId="35"/>
    <cellStyle name="S16 2" xfId="1081"/>
    <cellStyle name="S17" xfId="36"/>
    <cellStyle name="S17 2" xfId="1082"/>
    <cellStyle name="S18" xfId="37"/>
    <cellStyle name="S18 2" xfId="1083"/>
    <cellStyle name="S19" xfId="38"/>
    <cellStyle name="S19 2" xfId="1084"/>
    <cellStyle name="S2" xfId="11"/>
    <cellStyle name="S2 2" xfId="39"/>
    <cellStyle name="S2 3" xfId="40"/>
    <cellStyle name="S2 3 2" xfId="78"/>
    <cellStyle name="S2 4" xfId="6"/>
    <cellStyle name="S2 4 2" xfId="79"/>
    <cellStyle name="S2 5" xfId="41"/>
    <cellStyle name="S2 5 2" xfId="1086"/>
    <cellStyle name="S2 5 3" xfId="1085"/>
    <cellStyle name="S2 6" xfId="87"/>
    <cellStyle name="S2 7" xfId="135"/>
    <cellStyle name="S2_Сметы 1 этап" xfId="42"/>
    <cellStyle name="S20" xfId="43"/>
    <cellStyle name="S20 2" xfId="1087"/>
    <cellStyle name="S21" xfId="44"/>
    <cellStyle name="S21 2" xfId="1088"/>
    <cellStyle name="S22" xfId="45"/>
    <cellStyle name="S3" xfId="46"/>
    <cellStyle name="S3 2" xfId="88"/>
    <cellStyle name="S3 2 2" xfId="113"/>
    <cellStyle name="S3 3" xfId="109"/>
    <cellStyle name="S3 4" xfId="136"/>
    <cellStyle name="S4" xfId="47"/>
    <cellStyle name="S4 2" xfId="48"/>
    <cellStyle name="S4 3" xfId="89"/>
    <cellStyle name="S4 4" xfId="108"/>
    <cellStyle name="S4 5" xfId="137"/>
    <cellStyle name="S5" xfId="49"/>
    <cellStyle name="S5 2" xfId="50"/>
    <cellStyle name="S5 3" xfId="90"/>
    <cellStyle name="S5 4" xfId="107"/>
    <cellStyle name="S5 5" xfId="138"/>
    <cellStyle name="S6" xfId="51"/>
    <cellStyle name="S6 2" xfId="52"/>
    <cellStyle name="S6 3" xfId="91"/>
    <cellStyle name="S6 4" xfId="102"/>
    <cellStyle name="S6 5" xfId="139"/>
    <cellStyle name="S7" xfId="53"/>
    <cellStyle name="S7 2" xfId="54"/>
    <cellStyle name="S7 3" xfId="92"/>
    <cellStyle name="S7 4" xfId="140"/>
    <cellStyle name="S8" xfId="55"/>
    <cellStyle name="S8 2" xfId="56"/>
    <cellStyle name="S8 3" xfId="93"/>
    <cellStyle name="S8 4" xfId="141"/>
    <cellStyle name="S9" xfId="57"/>
    <cellStyle name="S9 2" xfId="58"/>
    <cellStyle name="S9 3" xfId="59"/>
    <cellStyle name="S9 4" xfId="80"/>
    <cellStyle name="S9 5" xfId="94"/>
    <cellStyle name="S9 6" xfId="143"/>
    <cellStyle name="S9_Сметы 1 этап" xfId="60"/>
    <cellStyle name="Title" xfId="1089"/>
    <cellStyle name="Total" xfId="1090"/>
    <cellStyle name="Warning Text" xfId="1091"/>
    <cellStyle name="Акцент1 10" xfId="1092"/>
    <cellStyle name="Акцент1 11" xfId="1093"/>
    <cellStyle name="Акцент1 12" xfId="1094"/>
    <cellStyle name="Акцент1 13" xfId="1095"/>
    <cellStyle name="Акцент1 14" xfId="1096"/>
    <cellStyle name="Акцент1 15" xfId="1097"/>
    <cellStyle name="Акцент1 16" xfId="1098"/>
    <cellStyle name="Акцент1 17" xfId="1099"/>
    <cellStyle name="Акцент1 18" xfId="1100"/>
    <cellStyle name="Акцент1 19" xfId="1101"/>
    <cellStyle name="Акцент1 2" xfId="1102"/>
    <cellStyle name="Акцент1 2 2" xfId="1103"/>
    <cellStyle name="Акцент1 2 3" xfId="1104"/>
    <cellStyle name="Акцент1 2 4" xfId="1105"/>
    <cellStyle name="Акцент1 2 5" xfId="1106"/>
    <cellStyle name="Акцент1 2 6" xfId="1107"/>
    <cellStyle name="Акцент1 20" xfId="1108"/>
    <cellStyle name="Акцент1 21" xfId="1109"/>
    <cellStyle name="Акцент1 22" xfId="1110"/>
    <cellStyle name="Акцент1 23" xfId="1111"/>
    <cellStyle name="Акцент1 24" xfId="1112"/>
    <cellStyle name="Акцент1 3" xfId="1113"/>
    <cellStyle name="Акцент1 3 2" xfId="1114"/>
    <cellStyle name="Акцент1 3 3" xfId="1115"/>
    <cellStyle name="Акцент1 3 4" xfId="1116"/>
    <cellStyle name="Акцент1 3 5" xfId="1117"/>
    <cellStyle name="Акцент1 3 6" xfId="1118"/>
    <cellStyle name="Акцент1 4" xfId="1119"/>
    <cellStyle name="Акцент1 5" xfId="1120"/>
    <cellStyle name="Акцент1 6" xfId="1121"/>
    <cellStyle name="Акцент1 7" xfId="1122"/>
    <cellStyle name="Акцент1 8" xfId="1123"/>
    <cellStyle name="Акцент1 9" xfId="1124"/>
    <cellStyle name="Акцент2 10" xfId="1125"/>
    <cellStyle name="Акцент2 11" xfId="1126"/>
    <cellStyle name="Акцент2 12" xfId="1127"/>
    <cellStyle name="Акцент2 13" xfId="1128"/>
    <cellStyle name="Акцент2 14" xfId="1129"/>
    <cellStyle name="Акцент2 15" xfId="1130"/>
    <cellStyle name="Акцент2 16" xfId="1131"/>
    <cellStyle name="Акцент2 17" xfId="1132"/>
    <cellStyle name="Акцент2 18" xfId="1133"/>
    <cellStyle name="Акцент2 19" xfId="1134"/>
    <cellStyle name="Акцент2 2" xfId="1135"/>
    <cellStyle name="Акцент2 2 2" xfId="1136"/>
    <cellStyle name="Акцент2 2 3" xfId="1137"/>
    <cellStyle name="Акцент2 2 4" xfId="1138"/>
    <cellStyle name="Акцент2 2 5" xfId="1139"/>
    <cellStyle name="Акцент2 2 6" xfId="1140"/>
    <cellStyle name="Акцент2 20" xfId="1141"/>
    <cellStyle name="Акцент2 21" xfId="1142"/>
    <cellStyle name="Акцент2 22" xfId="1143"/>
    <cellStyle name="Акцент2 23" xfId="1144"/>
    <cellStyle name="Акцент2 24" xfId="1145"/>
    <cellStyle name="Акцент2 3" xfId="1146"/>
    <cellStyle name="Акцент2 3 2" xfId="1147"/>
    <cellStyle name="Акцент2 3 3" xfId="1148"/>
    <cellStyle name="Акцент2 3 4" xfId="1149"/>
    <cellStyle name="Акцент2 3 5" xfId="1150"/>
    <cellStyle name="Акцент2 3 6" xfId="1151"/>
    <cellStyle name="Акцент2 4" xfId="1152"/>
    <cellStyle name="Акцент2 5" xfId="1153"/>
    <cellStyle name="Акцент2 6" xfId="1154"/>
    <cellStyle name="Акцент2 7" xfId="1155"/>
    <cellStyle name="Акцент2 8" xfId="1156"/>
    <cellStyle name="Акцент2 9" xfId="1157"/>
    <cellStyle name="Акцент3 10" xfId="1158"/>
    <cellStyle name="Акцент3 11" xfId="1159"/>
    <cellStyle name="Акцент3 12" xfId="1160"/>
    <cellStyle name="Акцент3 13" xfId="1161"/>
    <cellStyle name="Акцент3 14" xfId="1162"/>
    <cellStyle name="Акцент3 15" xfId="1163"/>
    <cellStyle name="Акцент3 16" xfId="1164"/>
    <cellStyle name="Акцент3 17" xfId="1165"/>
    <cellStyle name="Акцент3 18" xfId="1166"/>
    <cellStyle name="Акцент3 19" xfId="1167"/>
    <cellStyle name="Акцент3 2" xfId="1168"/>
    <cellStyle name="Акцент3 2 2" xfId="1169"/>
    <cellStyle name="Акцент3 2 3" xfId="1170"/>
    <cellStyle name="Акцент3 2 4" xfId="1171"/>
    <cellStyle name="Акцент3 2 5" xfId="1172"/>
    <cellStyle name="Акцент3 2 6" xfId="1173"/>
    <cellStyle name="Акцент3 20" xfId="1174"/>
    <cellStyle name="Акцент3 21" xfId="1175"/>
    <cellStyle name="Акцент3 22" xfId="1176"/>
    <cellStyle name="Акцент3 23" xfId="1177"/>
    <cellStyle name="Акцент3 24" xfId="1178"/>
    <cellStyle name="Акцент3 3" xfId="1179"/>
    <cellStyle name="Акцент3 3 2" xfId="1180"/>
    <cellStyle name="Акцент3 3 3" xfId="1181"/>
    <cellStyle name="Акцент3 3 4" xfId="1182"/>
    <cellStyle name="Акцент3 3 5" xfId="1183"/>
    <cellStyle name="Акцент3 3 6" xfId="1184"/>
    <cellStyle name="Акцент3 4" xfId="1185"/>
    <cellStyle name="Акцент3 5" xfId="1186"/>
    <cellStyle name="Акцент3 6" xfId="1187"/>
    <cellStyle name="Акцент3 7" xfId="1188"/>
    <cellStyle name="Акцент3 8" xfId="1189"/>
    <cellStyle name="Акцент3 9" xfId="1190"/>
    <cellStyle name="Акцент4 10" xfId="1191"/>
    <cellStyle name="Акцент4 11" xfId="1192"/>
    <cellStyle name="Акцент4 12" xfId="1193"/>
    <cellStyle name="Акцент4 13" xfId="1194"/>
    <cellStyle name="Акцент4 14" xfId="1195"/>
    <cellStyle name="Акцент4 15" xfId="1196"/>
    <cellStyle name="Акцент4 16" xfId="1197"/>
    <cellStyle name="Акцент4 17" xfId="1198"/>
    <cellStyle name="Акцент4 18" xfId="1199"/>
    <cellStyle name="Акцент4 19" xfId="1200"/>
    <cellStyle name="Акцент4 2" xfId="1201"/>
    <cellStyle name="Акцент4 2 2" xfId="1202"/>
    <cellStyle name="Акцент4 2 3" xfId="1203"/>
    <cellStyle name="Акцент4 2 4" xfId="1204"/>
    <cellStyle name="Акцент4 2 5" xfId="1205"/>
    <cellStyle name="Акцент4 2 6" xfId="1206"/>
    <cellStyle name="Акцент4 20" xfId="1207"/>
    <cellStyle name="Акцент4 21" xfId="1208"/>
    <cellStyle name="Акцент4 22" xfId="1209"/>
    <cellStyle name="Акцент4 23" xfId="1210"/>
    <cellStyle name="Акцент4 24" xfId="1211"/>
    <cellStyle name="Акцент4 3" xfId="1212"/>
    <cellStyle name="Акцент4 3 2" xfId="1213"/>
    <cellStyle name="Акцент4 3 3" xfId="1214"/>
    <cellStyle name="Акцент4 3 4" xfId="1215"/>
    <cellStyle name="Акцент4 3 5" xfId="1216"/>
    <cellStyle name="Акцент4 3 6" xfId="1217"/>
    <cellStyle name="Акцент4 4" xfId="1218"/>
    <cellStyle name="Акцент4 5" xfId="1219"/>
    <cellStyle name="Акцент4 6" xfId="1220"/>
    <cellStyle name="Акцент4 7" xfId="1221"/>
    <cellStyle name="Акцент4 8" xfId="1222"/>
    <cellStyle name="Акцент4 9" xfId="1223"/>
    <cellStyle name="Акцент5 10" xfId="1224"/>
    <cellStyle name="Акцент5 11" xfId="1225"/>
    <cellStyle name="Акцент5 12" xfId="1226"/>
    <cellStyle name="Акцент5 13" xfId="1227"/>
    <cellStyle name="Акцент5 14" xfId="1228"/>
    <cellStyle name="Акцент5 15" xfId="1229"/>
    <cellStyle name="Акцент5 16" xfId="1230"/>
    <cellStyle name="Акцент5 17" xfId="1231"/>
    <cellStyle name="Акцент5 18" xfId="1232"/>
    <cellStyle name="Акцент5 19" xfId="1233"/>
    <cellStyle name="Акцент5 2" xfId="1234"/>
    <cellStyle name="Акцент5 2 2" xfId="1235"/>
    <cellStyle name="Акцент5 2 3" xfId="1236"/>
    <cellStyle name="Акцент5 2 4" xfId="1237"/>
    <cellStyle name="Акцент5 2 5" xfId="1238"/>
    <cellStyle name="Акцент5 2 6" xfId="1239"/>
    <cellStyle name="Акцент5 20" xfId="1240"/>
    <cellStyle name="Акцент5 21" xfId="1241"/>
    <cellStyle name="Акцент5 22" xfId="1242"/>
    <cellStyle name="Акцент5 23" xfId="1243"/>
    <cellStyle name="Акцент5 24" xfId="1244"/>
    <cellStyle name="Акцент5 3" xfId="1245"/>
    <cellStyle name="Акцент5 3 2" xfId="1246"/>
    <cellStyle name="Акцент5 3 3" xfId="1247"/>
    <cellStyle name="Акцент5 3 4" xfId="1248"/>
    <cellStyle name="Акцент5 3 5" xfId="1249"/>
    <cellStyle name="Акцент5 3 6" xfId="1250"/>
    <cellStyle name="Акцент5 4" xfId="1251"/>
    <cellStyle name="Акцент5 5" xfId="1252"/>
    <cellStyle name="Акцент5 6" xfId="1253"/>
    <cellStyle name="Акцент5 7" xfId="1254"/>
    <cellStyle name="Акцент5 8" xfId="1255"/>
    <cellStyle name="Акцент5 9" xfId="1256"/>
    <cellStyle name="Акцент6 10" xfId="1257"/>
    <cellStyle name="Акцент6 11" xfId="1258"/>
    <cellStyle name="Акцент6 12" xfId="1259"/>
    <cellStyle name="Акцент6 13" xfId="1260"/>
    <cellStyle name="Акцент6 14" xfId="1261"/>
    <cellStyle name="Акцент6 15" xfId="1262"/>
    <cellStyle name="Акцент6 16" xfId="1263"/>
    <cellStyle name="Акцент6 17" xfId="1264"/>
    <cellStyle name="Акцент6 18" xfId="1265"/>
    <cellStyle name="Акцент6 19" xfId="1266"/>
    <cellStyle name="Акцент6 2" xfId="1267"/>
    <cellStyle name="Акцент6 2 2" xfId="1268"/>
    <cellStyle name="Акцент6 2 3" xfId="1269"/>
    <cellStyle name="Акцент6 2 4" xfId="1270"/>
    <cellStyle name="Акцент6 2 5" xfId="1271"/>
    <cellStyle name="Акцент6 2 6" xfId="1272"/>
    <cellStyle name="Акцент6 20" xfId="1273"/>
    <cellStyle name="Акцент6 21" xfId="1274"/>
    <cellStyle name="Акцент6 22" xfId="1275"/>
    <cellStyle name="Акцент6 23" xfId="1276"/>
    <cellStyle name="Акцент6 24" xfId="1277"/>
    <cellStyle name="Акцент6 3" xfId="1278"/>
    <cellStyle name="Акцент6 3 2" xfId="1279"/>
    <cellStyle name="Акцент6 3 3" xfId="1280"/>
    <cellStyle name="Акцент6 3 4" xfId="1281"/>
    <cellStyle name="Акцент6 3 5" xfId="1282"/>
    <cellStyle name="Акцент6 3 6" xfId="1283"/>
    <cellStyle name="Акцент6 4" xfId="1284"/>
    <cellStyle name="Акцент6 5" xfId="1285"/>
    <cellStyle name="Акцент6 6" xfId="1286"/>
    <cellStyle name="Акцент6 7" xfId="1287"/>
    <cellStyle name="Акцент6 8" xfId="1288"/>
    <cellStyle name="Акцент6 9" xfId="1289"/>
    <cellStyle name="Ввод  10" xfId="1290"/>
    <cellStyle name="Ввод  11" xfId="1291"/>
    <cellStyle name="Ввод  12" xfId="1292"/>
    <cellStyle name="Ввод  13" xfId="1293"/>
    <cellStyle name="Ввод  14" xfId="1294"/>
    <cellStyle name="Ввод  15" xfId="1295"/>
    <cellStyle name="Ввод  16" xfId="1296"/>
    <cellStyle name="Ввод  17" xfId="1297"/>
    <cellStyle name="Ввод  18" xfId="1298"/>
    <cellStyle name="Ввод  19" xfId="1299"/>
    <cellStyle name="Ввод  2" xfId="1300"/>
    <cellStyle name="Ввод  2 2" xfId="1301"/>
    <cellStyle name="Ввод  2 3" xfId="1302"/>
    <cellStyle name="Ввод  2 4" xfId="1303"/>
    <cellStyle name="Ввод  2 5" xfId="1304"/>
    <cellStyle name="Ввод  2 6" xfId="1305"/>
    <cellStyle name="Ввод  20" xfId="1306"/>
    <cellStyle name="Ввод  21" xfId="1307"/>
    <cellStyle name="Ввод  22" xfId="1308"/>
    <cellStyle name="Ввод  23" xfId="1309"/>
    <cellStyle name="Ввод  24" xfId="1310"/>
    <cellStyle name="Ввод  3" xfId="1311"/>
    <cellStyle name="Ввод  3 2" xfId="1312"/>
    <cellStyle name="Ввод  3 3" xfId="1313"/>
    <cellStyle name="Ввод  3 4" xfId="1314"/>
    <cellStyle name="Ввод  3 5" xfId="1315"/>
    <cellStyle name="Ввод  3 6" xfId="1316"/>
    <cellStyle name="Ввод  4" xfId="1317"/>
    <cellStyle name="Ввод  5" xfId="1318"/>
    <cellStyle name="Ввод  6" xfId="1319"/>
    <cellStyle name="Ввод  7" xfId="1320"/>
    <cellStyle name="Ввод  8" xfId="1321"/>
    <cellStyle name="Ввод  9" xfId="1322"/>
    <cellStyle name="Вывод 10" xfId="1323"/>
    <cellStyle name="Вывод 11" xfId="1324"/>
    <cellStyle name="Вывод 12" xfId="1325"/>
    <cellStyle name="Вывод 13" xfId="1326"/>
    <cellStyle name="Вывод 14" xfId="1327"/>
    <cellStyle name="Вывод 15" xfId="1328"/>
    <cellStyle name="Вывод 16" xfId="1329"/>
    <cellStyle name="Вывод 17" xfId="1330"/>
    <cellStyle name="Вывод 18" xfId="1331"/>
    <cellStyle name="Вывод 19" xfId="1332"/>
    <cellStyle name="Вывод 2" xfId="1333"/>
    <cellStyle name="Вывод 2 2" xfId="1334"/>
    <cellStyle name="Вывод 2 3" xfId="1335"/>
    <cellStyle name="Вывод 2 4" xfId="1336"/>
    <cellStyle name="Вывод 2 5" xfId="1337"/>
    <cellStyle name="Вывод 2 6" xfId="1338"/>
    <cellStyle name="Вывод 20" xfId="1339"/>
    <cellStyle name="Вывод 21" xfId="1340"/>
    <cellStyle name="Вывод 22" xfId="1341"/>
    <cellStyle name="Вывод 23" xfId="1342"/>
    <cellStyle name="Вывод 24" xfId="1343"/>
    <cellStyle name="Вывод 3" xfId="1344"/>
    <cellStyle name="Вывод 3 2" xfId="1345"/>
    <cellStyle name="Вывод 3 3" xfId="1346"/>
    <cellStyle name="Вывод 3 4" xfId="1347"/>
    <cellStyle name="Вывод 3 5" xfId="1348"/>
    <cellStyle name="Вывод 3 6" xfId="1349"/>
    <cellStyle name="Вывод 4" xfId="1350"/>
    <cellStyle name="Вывод 5" xfId="1351"/>
    <cellStyle name="Вывод 6" xfId="1352"/>
    <cellStyle name="Вывод 7" xfId="1353"/>
    <cellStyle name="Вывод 8" xfId="1354"/>
    <cellStyle name="Вывод 9" xfId="1355"/>
    <cellStyle name="Вычисление 10" xfId="1356"/>
    <cellStyle name="Вычисление 11" xfId="1357"/>
    <cellStyle name="Вычисление 12" xfId="1358"/>
    <cellStyle name="Вычисление 13" xfId="1359"/>
    <cellStyle name="Вычисление 14" xfId="1360"/>
    <cellStyle name="Вычисление 15" xfId="1361"/>
    <cellStyle name="Вычисление 16" xfId="1362"/>
    <cellStyle name="Вычисление 17" xfId="1363"/>
    <cellStyle name="Вычисление 18" xfId="1364"/>
    <cellStyle name="Вычисление 19" xfId="1365"/>
    <cellStyle name="Вычисление 2" xfId="1366"/>
    <cellStyle name="Вычисление 2 2" xfId="1367"/>
    <cellStyle name="Вычисление 2 3" xfId="1368"/>
    <cellStyle name="Вычисление 2 4" xfId="1369"/>
    <cellStyle name="Вычисление 2 5" xfId="1370"/>
    <cellStyle name="Вычисление 2 6" xfId="1371"/>
    <cellStyle name="Вычисление 20" xfId="1372"/>
    <cellStyle name="Вычисление 21" xfId="1373"/>
    <cellStyle name="Вычисление 22" xfId="1374"/>
    <cellStyle name="Вычисление 23" xfId="1375"/>
    <cellStyle name="Вычисление 24" xfId="1376"/>
    <cellStyle name="Вычисление 3" xfId="1377"/>
    <cellStyle name="Вычисление 3 2" xfId="1378"/>
    <cellStyle name="Вычисление 3 3" xfId="1379"/>
    <cellStyle name="Вычисление 3 4" xfId="1380"/>
    <cellStyle name="Вычисление 3 5" xfId="1381"/>
    <cellStyle name="Вычисление 3 6" xfId="1382"/>
    <cellStyle name="Вычисление 4" xfId="1383"/>
    <cellStyle name="Вычисление 5" xfId="1384"/>
    <cellStyle name="Вычисление 6" xfId="1385"/>
    <cellStyle name="Вычисление 7" xfId="1386"/>
    <cellStyle name="Вычисление 8" xfId="1387"/>
    <cellStyle name="Вычисление 9" xfId="1388"/>
    <cellStyle name="Денежный [0] 10" xfId="1389"/>
    <cellStyle name="Денежный [0] 11" xfId="1390"/>
    <cellStyle name="Денежный [0] 12" xfId="1391"/>
    <cellStyle name="Денежный [0] 13" xfId="1392"/>
    <cellStyle name="Денежный [0] 14" xfId="1393"/>
    <cellStyle name="Денежный [0] 15" xfId="1394"/>
    <cellStyle name="Денежный [0] 16" xfId="1395"/>
    <cellStyle name="Денежный [0] 17" xfId="1396"/>
    <cellStyle name="Денежный [0] 18" xfId="1397"/>
    <cellStyle name="Денежный [0] 19" xfId="1398"/>
    <cellStyle name="Денежный [0] 2" xfId="1399"/>
    <cellStyle name="Денежный [0] 20" xfId="1400"/>
    <cellStyle name="Денежный [0] 21" xfId="1401"/>
    <cellStyle name="Денежный [0] 3" xfId="1402"/>
    <cellStyle name="Денежный [0] 4" xfId="1403"/>
    <cellStyle name="Денежный [0] 5" xfId="1404"/>
    <cellStyle name="Денежный [0] 6" xfId="1405"/>
    <cellStyle name="Денежный [0] 7" xfId="1406"/>
    <cellStyle name="Денежный [0] 8" xfId="1407"/>
    <cellStyle name="Денежный [0] 9" xfId="1408"/>
    <cellStyle name="Денежный 2" xfId="1409"/>
    <cellStyle name="Денежный 2 2" xfId="1926"/>
    <cellStyle name="Заголовок 1 10" xfId="1410"/>
    <cellStyle name="Заголовок 1 11" xfId="1411"/>
    <cellStyle name="Заголовок 1 12" xfId="1412"/>
    <cellStyle name="Заголовок 1 13" xfId="1413"/>
    <cellStyle name="Заголовок 1 14" xfId="1414"/>
    <cellStyle name="Заголовок 1 15" xfId="1415"/>
    <cellStyle name="Заголовок 1 16" xfId="1416"/>
    <cellStyle name="Заголовок 1 17" xfId="1417"/>
    <cellStyle name="Заголовок 1 18" xfId="1418"/>
    <cellStyle name="Заголовок 1 19" xfId="1419"/>
    <cellStyle name="Заголовок 1 2" xfId="1420"/>
    <cellStyle name="Заголовок 1 2 2" xfId="1421"/>
    <cellStyle name="Заголовок 1 2 3" xfId="1422"/>
    <cellStyle name="Заголовок 1 2 4" xfId="1423"/>
    <cellStyle name="Заголовок 1 2 5" xfId="1424"/>
    <cellStyle name="Заголовок 1 2 6" xfId="1425"/>
    <cellStyle name="Заголовок 1 20" xfId="1426"/>
    <cellStyle name="Заголовок 1 21" xfId="1427"/>
    <cellStyle name="Заголовок 1 22" xfId="1428"/>
    <cellStyle name="Заголовок 1 23" xfId="1429"/>
    <cellStyle name="Заголовок 1 24" xfId="1430"/>
    <cellStyle name="Заголовок 1 3" xfId="1431"/>
    <cellStyle name="Заголовок 1 3 2" xfId="1432"/>
    <cellStyle name="Заголовок 1 3 3" xfId="1433"/>
    <cellStyle name="Заголовок 1 3 4" xfId="1434"/>
    <cellStyle name="Заголовок 1 3 5" xfId="1435"/>
    <cellStyle name="Заголовок 1 3 6" xfId="1436"/>
    <cellStyle name="Заголовок 1 4" xfId="1437"/>
    <cellStyle name="Заголовок 1 5" xfId="1438"/>
    <cellStyle name="Заголовок 1 6" xfId="1439"/>
    <cellStyle name="Заголовок 1 7" xfId="1440"/>
    <cellStyle name="Заголовок 1 8" xfId="1441"/>
    <cellStyle name="Заголовок 1 9" xfId="1442"/>
    <cellStyle name="Заголовок 2 10" xfId="1443"/>
    <cellStyle name="Заголовок 2 11" xfId="1444"/>
    <cellStyle name="Заголовок 2 12" xfId="1445"/>
    <cellStyle name="Заголовок 2 13" xfId="1446"/>
    <cellStyle name="Заголовок 2 14" xfId="1447"/>
    <cellStyle name="Заголовок 2 15" xfId="1448"/>
    <cellStyle name="Заголовок 2 16" xfId="1449"/>
    <cellStyle name="Заголовок 2 17" xfId="1450"/>
    <cellStyle name="Заголовок 2 18" xfId="1451"/>
    <cellStyle name="Заголовок 2 19" xfId="1452"/>
    <cellStyle name="Заголовок 2 2" xfId="1453"/>
    <cellStyle name="Заголовок 2 2 2" xfId="1454"/>
    <cellStyle name="Заголовок 2 2 3" xfId="1455"/>
    <cellStyle name="Заголовок 2 2 4" xfId="1456"/>
    <cellStyle name="Заголовок 2 2 5" xfId="1457"/>
    <cellStyle name="Заголовок 2 2 6" xfId="1458"/>
    <cellStyle name="Заголовок 2 20" xfId="1459"/>
    <cellStyle name="Заголовок 2 21" xfId="1460"/>
    <cellStyle name="Заголовок 2 22" xfId="1461"/>
    <cellStyle name="Заголовок 2 23" xfId="1462"/>
    <cellStyle name="Заголовок 2 24" xfId="1463"/>
    <cellStyle name="Заголовок 2 3" xfId="1464"/>
    <cellStyle name="Заголовок 2 3 2" xfId="1465"/>
    <cellStyle name="Заголовок 2 3 3" xfId="1466"/>
    <cellStyle name="Заголовок 2 3 4" xfId="1467"/>
    <cellStyle name="Заголовок 2 3 5" xfId="1468"/>
    <cellStyle name="Заголовок 2 3 6" xfId="1469"/>
    <cellStyle name="Заголовок 2 4" xfId="1470"/>
    <cellStyle name="Заголовок 2 5" xfId="1471"/>
    <cellStyle name="Заголовок 2 6" xfId="1472"/>
    <cellStyle name="Заголовок 2 7" xfId="1473"/>
    <cellStyle name="Заголовок 2 8" xfId="1474"/>
    <cellStyle name="Заголовок 2 9" xfId="1475"/>
    <cellStyle name="Заголовок 3 10" xfId="1476"/>
    <cellStyle name="Заголовок 3 11" xfId="1477"/>
    <cellStyle name="Заголовок 3 12" xfId="1478"/>
    <cellStyle name="Заголовок 3 13" xfId="1479"/>
    <cellStyle name="Заголовок 3 14" xfId="1480"/>
    <cellStyle name="Заголовок 3 15" xfId="1481"/>
    <cellStyle name="Заголовок 3 16" xfId="1482"/>
    <cellStyle name="Заголовок 3 17" xfId="1483"/>
    <cellStyle name="Заголовок 3 18" xfId="1484"/>
    <cellStyle name="Заголовок 3 19" xfId="1485"/>
    <cellStyle name="Заголовок 3 2" xfId="1486"/>
    <cellStyle name="Заголовок 3 2 2" xfId="1487"/>
    <cellStyle name="Заголовок 3 2 3" xfId="1488"/>
    <cellStyle name="Заголовок 3 2 4" xfId="1489"/>
    <cellStyle name="Заголовок 3 2 5" xfId="1490"/>
    <cellStyle name="Заголовок 3 2 6" xfId="1491"/>
    <cellStyle name="Заголовок 3 20" xfId="1492"/>
    <cellStyle name="Заголовок 3 21" xfId="1493"/>
    <cellStyle name="Заголовок 3 22" xfId="1494"/>
    <cellStyle name="Заголовок 3 23" xfId="1495"/>
    <cellStyle name="Заголовок 3 24" xfId="1496"/>
    <cellStyle name="Заголовок 3 3" xfId="1497"/>
    <cellStyle name="Заголовок 3 3 2" xfId="1498"/>
    <cellStyle name="Заголовок 3 3 3" xfId="1499"/>
    <cellStyle name="Заголовок 3 3 4" xfId="1500"/>
    <cellStyle name="Заголовок 3 3 5" xfId="1501"/>
    <cellStyle name="Заголовок 3 3 6" xfId="1502"/>
    <cellStyle name="Заголовок 3 4" xfId="1503"/>
    <cellStyle name="Заголовок 3 5" xfId="1504"/>
    <cellStyle name="Заголовок 3 6" xfId="1505"/>
    <cellStyle name="Заголовок 3 7" xfId="1506"/>
    <cellStyle name="Заголовок 3 8" xfId="1507"/>
    <cellStyle name="Заголовок 3 9" xfId="1508"/>
    <cellStyle name="Заголовок 4 10" xfId="1509"/>
    <cellStyle name="Заголовок 4 11" xfId="1510"/>
    <cellStyle name="Заголовок 4 12" xfId="1511"/>
    <cellStyle name="Заголовок 4 13" xfId="1512"/>
    <cellStyle name="Заголовок 4 14" xfId="1513"/>
    <cellStyle name="Заголовок 4 15" xfId="1514"/>
    <cellStyle name="Заголовок 4 16" xfId="1515"/>
    <cellStyle name="Заголовок 4 17" xfId="1516"/>
    <cellStyle name="Заголовок 4 18" xfId="1517"/>
    <cellStyle name="Заголовок 4 19" xfId="1518"/>
    <cellStyle name="Заголовок 4 2" xfId="1519"/>
    <cellStyle name="Заголовок 4 2 2" xfId="1520"/>
    <cellStyle name="Заголовок 4 2 3" xfId="1521"/>
    <cellStyle name="Заголовок 4 2 4" xfId="1522"/>
    <cellStyle name="Заголовок 4 2 5" xfId="1523"/>
    <cellStyle name="Заголовок 4 2 6" xfId="1524"/>
    <cellStyle name="Заголовок 4 20" xfId="1525"/>
    <cellStyle name="Заголовок 4 21" xfId="1526"/>
    <cellStyle name="Заголовок 4 22" xfId="1527"/>
    <cellStyle name="Заголовок 4 23" xfId="1528"/>
    <cellStyle name="Заголовок 4 24" xfId="1529"/>
    <cellStyle name="Заголовок 4 3" xfId="1530"/>
    <cellStyle name="Заголовок 4 3 2" xfId="1531"/>
    <cellStyle name="Заголовок 4 3 3" xfId="1532"/>
    <cellStyle name="Заголовок 4 3 4" xfId="1533"/>
    <cellStyle name="Заголовок 4 3 5" xfId="1534"/>
    <cellStyle name="Заголовок 4 3 6" xfId="1535"/>
    <cellStyle name="Заголовок 4 4" xfId="1536"/>
    <cellStyle name="Заголовок 4 5" xfId="1537"/>
    <cellStyle name="Заголовок 4 6" xfId="1538"/>
    <cellStyle name="Заголовок 4 7" xfId="1539"/>
    <cellStyle name="Заголовок 4 8" xfId="1540"/>
    <cellStyle name="Заголовок 4 9" xfId="1541"/>
    <cellStyle name="Итог 10" xfId="1542"/>
    <cellStyle name="Итог 11" xfId="1543"/>
    <cellStyle name="Итог 12" xfId="1544"/>
    <cellStyle name="Итог 13" xfId="1545"/>
    <cellStyle name="Итог 14" xfId="1546"/>
    <cellStyle name="Итог 15" xfId="1547"/>
    <cellStyle name="Итог 16" xfId="1548"/>
    <cellStyle name="Итог 17" xfId="1549"/>
    <cellStyle name="Итог 18" xfId="1550"/>
    <cellStyle name="Итог 19" xfId="1551"/>
    <cellStyle name="Итог 2" xfId="1552"/>
    <cellStyle name="Итог 2 2" xfId="1553"/>
    <cellStyle name="Итог 2 3" xfId="1554"/>
    <cellStyle name="Итог 2 4" xfId="1555"/>
    <cellStyle name="Итог 2 5" xfId="1556"/>
    <cellStyle name="Итог 2 6" xfId="1557"/>
    <cellStyle name="Итог 20" xfId="1558"/>
    <cellStyle name="Итог 21" xfId="1559"/>
    <cellStyle name="Итог 22" xfId="1560"/>
    <cellStyle name="Итог 23" xfId="1561"/>
    <cellStyle name="Итог 24" xfId="1562"/>
    <cellStyle name="Итог 3" xfId="1563"/>
    <cellStyle name="Итог 3 2" xfId="1564"/>
    <cellStyle name="Итог 3 3" xfId="1565"/>
    <cellStyle name="Итог 3 4" xfId="1566"/>
    <cellStyle name="Итог 3 5" xfId="1567"/>
    <cellStyle name="Итог 3 6" xfId="1568"/>
    <cellStyle name="Итог 4" xfId="1569"/>
    <cellStyle name="Итог 5" xfId="1570"/>
    <cellStyle name="Итог 6" xfId="1571"/>
    <cellStyle name="Итог 7" xfId="1572"/>
    <cellStyle name="Итог 8" xfId="1573"/>
    <cellStyle name="Итог 9" xfId="1574"/>
    <cellStyle name="Итоги" xfId="1939"/>
    <cellStyle name="Контрольная ячейка 10" xfId="1575"/>
    <cellStyle name="Контрольная ячейка 11" xfId="1576"/>
    <cellStyle name="Контрольная ячейка 12" xfId="1577"/>
    <cellStyle name="Контрольная ячейка 13" xfId="1578"/>
    <cellStyle name="Контрольная ячейка 14" xfId="1579"/>
    <cellStyle name="Контрольная ячейка 15" xfId="1580"/>
    <cellStyle name="Контрольная ячейка 16" xfId="1581"/>
    <cellStyle name="Контрольная ячейка 17" xfId="1582"/>
    <cellStyle name="Контрольная ячейка 18" xfId="1583"/>
    <cellStyle name="Контрольная ячейка 19" xfId="1584"/>
    <cellStyle name="Контрольная ячейка 2" xfId="1585"/>
    <cellStyle name="Контрольная ячейка 2 2" xfId="1586"/>
    <cellStyle name="Контрольная ячейка 2 3" xfId="1587"/>
    <cellStyle name="Контрольная ячейка 2 4" xfId="1588"/>
    <cellStyle name="Контрольная ячейка 2 5" xfId="1589"/>
    <cellStyle name="Контрольная ячейка 2 6" xfId="1590"/>
    <cellStyle name="Контрольная ячейка 20" xfId="1591"/>
    <cellStyle name="Контрольная ячейка 21" xfId="1592"/>
    <cellStyle name="Контрольная ячейка 22" xfId="1593"/>
    <cellStyle name="Контрольная ячейка 23" xfId="1594"/>
    <cellStyle name="Контрольная ячейка 24" xfId="1595"/>
    <cellStyle name="Контрольная ячейка 3" xfId="1596"/>
    <cellStyle name="Контрольная ячейка 3 2" xfId="1597"/>
    <cellStyle name="Контрольная ячейка 3 3" xfId="1598"/>
    <cellStyle name="Контрольная ячейка 3 4" xfId="1599"/>
    <cellStyle name="Контрольная ячейка 3 5" xfId="1600"/>
    <cellStyle name="Контрольная ячейка 3 6" xfId="1601"/>
    <cellStyle name="Контрольная ячейка 4" xfId="1602"/>
    <cellStyle name="Контрольная ячейка 5" xfId="1603"/>
    <cellStyle name="Контрольная ячейка 6" xfId="1604"/>
    <cellStyle name="Контрольная ячейка 7" xfId="1605"/>
    <cellStyle name="Контрольная ячейка 8" xfId="1606"/>
    <cellStyle name="Контрольная ячейка 9" xfId="1607"/>
    <cellStyle name="ЛокСмета" xfId="1940"/>
    <cellStyle name="Название 10" xfId="1608"/>
    <cellStyle name="Название 11" xfId="1609"/>
    <cellStyle name="Название 12" xfId="1610"/>
    <cellStyle name="Название 13" xfId="1611"/>
    <cellStyle name="Название 14" xfId="1612"/>
    <cellStyle name="Название 15" xfId="1613"/>
    <cellStyle name="Название 16" xfId="1614"/>
    <cellStyle name="Название 17" xfId="1615"/>
    <cellStyle name="Название 18" xfId="1616"/>
    <cellStyle name="Название 19" xfId="1617"/>
    <cellStyle name="Название 2" xfId="1618"/>
    <cellStyle name="Название 2 2" xfId="1619"/>
    <cellStyle name="Название 2 3" xfId="1620"/>
    <cellStyle name="Название 2 4" xfId="1621"/>
    <cellStyle name="Название 2 5" xfId="1622"/>
    <cellStyle name="Название 2 6" xfId="1623"/>
    <cellStyle name="Название 20" xfId="1624"/>
    <cellStyle name="Название 21" xfId="1625"/>
    <cellStyle name="Название 22" xfId="1626"/>
    <cellStyle name="Название 23" xfId="1627"/>
    <cellStyle name="Название 24" xfId="1628"/>
    <cellStyle name="Название 3" xfId="1629"/>
    <cellStyle name="Название 3 2" xfId="1630"/>
    <cellStyle name="Название 3 3" xfId="1631"/>
    <cellStyle name="Название 3 4" xfId="1632"/>
    <cellStyle name="Название 3 5" xfId="1633"/>
    <cellStyle name="Название 3 6" xfId="1634"/>
    <cellStyle name="Название 4" xfId="1635"/>
    <cellStyle name="Название 5" xfId="1636"/>
    <cellStyle name="Название 6" xfId="1637"/>
    <cellStyle name="Название 7" xfId="1638"/>
    <cellStyle name="Название 8" xfId="1639"/>
    <cellStyle name="Название 9" xfId="1640"/>
    <cellStyle name="Нейтральный 10" xfId="1641"/>
    <cellStyle name="Нейтральный 11" xfId="1642"/>
    <cellStyle name="Нейтральный 12" xfId="1643"/>
    <cellStyle name="Нейтральный 13" xfId="1644"/>
    <cellStyle name="Нейтральный 14" xfId="1645"/>
    <cellStyle name="Нейтральный 15" xfId="1646"/>
    <cellStyle name="Нейтральный 16" xfId="1647"/>
    <cellStyle name="Нейтральный 17" xfId="1648"/>
    <cellStyle name="Нейтральный 18" xfId="1649"/>
    <cellStyle name="Нейтральный 19" xfId="1650"/>
    <cellStyle name="Нейтральный 2" xfId="1651"/>
    <cellStyle name="Нейтральный 2 2" xfId="1652"/>
    <cellStyle name="Нейтральный 2 3" xfId="1653"/>
    <cellStyle name="Нейтральный 2 4" xfId="1654"/>
    <cellStyle name="Нейтральный 2 5" xfId="1655"/>
    <cellStyle name="Нейтральный 2 6" xfId="1656"/>
    <cellStyle name="Нейтральный 20" xfId="1657"/>
    <cellStyle name="Нейтральный 21" xfId="1658"/>
    <cellStyle name="Нейтральный 22" xfId="1659"/>
    <cellStyle name="Нейтральный 23" xfId="1660"/>
    <cellStyle name="Нейтральный 24" xfId="1661"/>
    <cellStyle name="Нейтральный 3" xfId="1662"/>
    <cellStyle name="Нейтральный 3 2" xfId="1663"/>
    <cellStyle name="Нейтральный 3 3" xfId="1664"/>
    <cellStyle name="Нейтральный 3 4" xfId="1665"/>
    <cellStyle name="Нейтральный 3 5" xfId="1666"/>
    <cellStyle name="Нейтральный 3 6" xfId="1667"/>
    <cellStyle name="Нейтральный 4" xfId="1668"/>
    <cellStyle name="Нейтральный 5" xfId="1669"/>
    <cellStyle name="Нейтральный 6" xfId="1670"/>
    <cellStyle name="Нейтральный 7" xfId="1671"/>
    <cellStyle name="Нейтральный 8" xfId="1672"/>
    <cellStyle name="Нейтральный 9" xfId="1673"/>
    <cellStyle name="Обычный" xfId="0" builtinId="0"/>
    <cellStyle name="Обычный 10" xfId="126"/>
    <cellStyle name="Обычный 10 2" xfId="128"/>
    <cellStyle name="Обычный 10 3" xfId="151"/>
    <cellStyle name="Обычный 11" xfId="127"/>
    <cellStyle name="Обычный 11 2" xfId="183"/>
    <cellStyle name="Обычный 11 2 2" xfId="243"/>
    <cellStyle name="Обычный 11 2 2 2" xfId="357"/>
    <cellStyle name="Обычный 11 2 3" xfId="295"/>
    <cellStyle name="Обычный 11 2 3 2" xfId="404"/>
    <cellStyle name="Обычный 11 2 4" xfId="214"/>
    <cellStyle name="Обычный 11 2 5" xfId="328"/>
    <cellStyle name="Обычный 11 3" xfId="166"/>
    <cellStyle name="Обычный 11 3 2" xfId="229"/>
    <cellStyle name="Обычный 11 3 3" xfId="343"/>
    <cellStyle name="Обычный 11 4" xfId="262"/>
    <cellStyle name="Обычный 11 4 2" xfId="372"/>
    <cellStyle name="Обычный 11 5" xfId="279"/>
    <cellStyle name="Обычный 11 5 2" xfId="388"/>
    <cellStyle name="Обычный 11 6" xfId="200"/>
    <cellStyle name="Обычный 11 7" xfId="314"/>
    <cellStyle name="Обычный 11 8" xfId="1674"/>
    <cellStyle name="Обычный 12" xfId="129"/>
    <cellStyle name="Обычный 12 2" xfId="184"/>
    <cellStyle name="Обычный 12 2 2" xfId="244"/>
    <cellStyle name="Обычный 12 2 2 2" xfId="358"/>
    <cellStyle name="Обычный 12 2 3" xfId="296"/>
    <cellStyle name="Обычный 12 2 3 2" xfId="405"/>
    <cellStyle name="Обычный 12 2 4" xfId="215"/>
    <cellStyle name="Обычный 12 2 5" xfId="329"/>
    <cellStyle name="Обычный 12 3" xfId="167"/>
    <cellStyle name="Обычный 12 3 2" xfId="230"/>
    <cellStyle name="Обычный 12 3 3" xfId="344"/>
    <cellStyle name="Обычный 12 4" xfId="263"/>
    <cellStyle name="Обычный 12 4 2" xfId="373"/>
    <cellStyle name="Обычный 12 5" xfId="280"/>
    <cellStyle name="Обычный 12 5 2" xfId="389"/>
    <cellStyle name="Обычный 12 6" xfId="201"/>
    <cellStyle name="Обычный 12 7" xfId="315"/>
    <cellStyle name="Обычный 12 8" xfId="1675"/>
    <cellStyle name="Обычный 13" xfId="134"/>
    <cellStyle name="Обычный 13 2" xfId="185"/>
    <cellStyle name="Обычный 13 2 2" xfId="245"/>
    <cellStyle name="Обычный 13 2 2 2" xfId="359"/>
    <cellStyle name="Обычный 13 2 3" xfId="297"/>
    <cellStyle name="Обычный 13 2 3 2" xfId="406"/>
    <cellStyle name="Обычный 13 2 4" xfId="216"/>
    <cellStyle name="Обычный 13 2 5" xfId="330"/>
    <cellStyle name="Обычный 13 3" xfId="168"/>
    <cellStyle name="Обычный 13 3 2" xfId="231"/>
    <cellStyle name="Обычный 13 3 3" xfId="345"/>
    <cellStyle name="Обычный 13 4" xfId="264"/>
    <cellStyle name="Обычный 13 4 2" xfId="374"/>
    <cellStyle name="Обычный 13 5" xfId="281"/>
    <cellStyle name="Обычный 13 5 2" xfId="390"/>
    <cellStyle name="Обычный 13 6" xfId="202"/>
    <cellStyle name="Обычный 13 7" xfId="316"/>
    <cellStyle name="Обычный 13 8" xfId="1676"/>
    <cellStyle name="Обычный 14" xfId="146"/>
    <cellStyle name="Обычный 14 2" xfId="186"/>
    <cellStyle name="Обычный 14 2 2" xfId="246"/>
    <cellStyle name="Обычный 14 2 2 2" xfId="360"/>
    <cellStyle name="Обычный 14 2 3" xfId="298"/>
    <cellStyle name="Обычный 14 2 3 2" xfId="407"/>
    <cellStyle name="Обычный 14 2 4" xfId="217"/>
    <cellStyle name="Обычный 14 2 5" xfId="331"/>
    <cellStyle name="Обычный 14 3" xfId="169"/>
    <cellStyle name="Обычный 14 3 2" xfId="232"/>
    <cellStyle name="Обычный 14 3 3" xfId="346"/>
    <cellStyle name="Обычный 14 4" xfId="265"/>
    <cellStyle name="Обычный 14 4 2" xfId="375"/>
    <cellStyle name="Обычный 14 5" xfId="282"/>
    <cellStyle name="Обычный 14 5 2" xfId="391"/>
    <cellStyle name="Обычный 14 6" xfId="203"/>
    <cellStyle name="Обычный 14 7" xfId="317"/>
    <cellStyle name="Обычный 14 8" xfId="1677"/>
    <cellStyle name="Обычный 15" xfId="147"/>
    <cellStyle name="Обычный 15 2" xfId="187"/>
    <cellStyle name="Обычный 15 2 2" xfId="247"/>
    <cellStyle name="Обычный 15 2 2 2" xfId="361"/>
    <cellStyle name="Обычный 15 2 3" xfId="299"/>
    <cellStyle name="Обычный 15 2 3 2" xfId="408"/>
    <cellStyle name="Обычный 15 2 4" xfId="218"/>
    <cellStyle name="Обычный 15 2 5" xfId="332"/>
    <cellStyle name="Обычный 15 3" xfId="170"/>
    <cellStyle name="Обычный 15 3 2" xfId="233"/>
    <cellStyle name="Обычный 15 3 3" xfId="347"/>
    <cellStyle name="Обычный 15 4" xfId="266"/>
    <cellStyle name="Обычный 15 4 2" xfId="376"/>
    <cellStyle name="Обычный 15 5" xfId="283"/>
    <cellStyle name="Обычный 15 5 2" xfId="392"/>
    <cellStyle name="Обычный 15 6" xfId="204"/>
    <cellStyle name="Обычный 15 7" xfId="318"/>
    <cellStyle name="Обычный 15 8" xfId="1678"/>
    <cellStyle name="Обычный 16" xfId="171"/>
    <cellStyle name="Обычный 16 2" xfId="188"/>
    <cellStyle name="Обычный 16 2 2" xfId="248"/>
    <cellStyle name="Обычный 16 2 2 2" xfId="362"/>
    <cellStyle name="Обычный 16 2 3" xfId="300"/>
    <cellStyle name="Обычный 16 2 3 2" xfId="409"/>
    <cellStyle name="Обычный 16 2 4" xfId="219"/>
    <cellStyle name="Обычный 16 2 5" xfId="333"/>
    <cellStyle name="Обычный 16 3" xfId="234"/>
    <cellStyle name="Обычный 16 3 2" xfId="348"/>
    <cellStyle name="Обычный 16 4" xfId="267"/>
    <cellStyle name="Обычный 16 4 2" xfId="377"/>
    <cellStyle name="Обычный 16 5" xfId="284"/>
    <cellStyle name="Обычный 16 5 2" xfId="393"/>
    <cellStyle name="Обычный 16 6" xfId="205"/>
    <cellStyle name="Обычный 16 7" xfId="319"/>
    <cellStyle name="Обычный 16 8" xfId="1679"/>
    <cellStyle name="Обычный 17" xfId="172"/>
    <cellStyle name="Обычный 17 2" xfId="189"/>
    <cellStyle name="Обычный 17 2 2" xfId="249"/>
    <cellStyle name="Обычный 17 2 2 2" xfId="363"/>
    <cellStyle name="Обычный 17 2 3" xfId="301"/>
    <cellStyle name="Обычный 17 2 3 2" xfId="410"/>
    <cellStyle name="Обычный 17 2 4" xfId="220"/>
    <cellStyle name="Обычный 17 2 5" xfId="334"/>
    <cellStyle name="Обычный 17 3" xfId="235"/>
    <cellStyle name="Обычный 17 3 2" xfId="349"/>
    <cellStyle name="Обычный 17 4" xfId="268"/>
    <cellStyle name="Обычный 17 4 2" xfId="378"/>
    <cellStyle name="Обычный 17 5" xfId="285"/>
    <cellStyle name="Обычный 17 5 2" xfId="394"/>
    <cellStyle name="Обычный 17 6" xfId="206"/>
    <cellStyle name="Обычный 17 7" xfId="320"/>
    <cellStyle name="Обычный 17 8" xfId="1680"/>
    <cellStyle name="Обычный 18" xfId="132"/>
    <cellStyle name="Обычный 18 2" xfId="190"/>
    <cellStyle name="Обычный 18 2 2" xfId="250"/>
    <cellStyle name="Обычный 18 2 2 2" xfId="364"/>
    <cellStyle name="Обычный 18 2 3" xfId="302"/>
    <cellStyle name="Обычный 18 2 3 2" xfId="411"/>
    <cellStyle name="Обычный 18 2 4" xfId="221"/>
    <cellStyle name="Обычный 18 2 5" xfId="335"/>
    <cellStyle name="Обычный 18 3" xfId="173"/>
    <cellStyle name="Обычный 18 3 2" xfId="236"/>
    <cellStyle name="Обычный 18 3 3" xfId="350"/>
    <cellStyle name="Обычный 18 4" xfId="269"/>
    <cellStyle name="Обычный 18 4 2" xfId="379"/>
    <cellStyle name="Обычный 18 5" xfId="286"/>
    <cellStyle name="Обычный 18 5 2" xfId="395"/>
    <cellStyle name="Обычный 18 6" xfId="207"/>
    <cellStyle name="Обычный 18 7" xfId="321"/>
    <cellStyle name="Обычный 18 8" xfId="1681"/>
    <cellStyle name="Обычный 19" xfId="174"/>
    <cellStyle name="Обычный 19 2" xfId="191"/>
    <cellStyle name="Обычный 19 2 2" xfId="251"/>
    <cellStyle name="Обычный 19 2 2 2" xfId="365"/>
    <cellStyle name="Обычный 19 2 3" xfId="303"/>
    <cellStyle name="Обычный 19 2 3 2" xfId="412"/>
    <cellStyle name="Обычный 19 2 4" xfId="222"/>
    <cellStyle name="Обычный 19 2 5" xfId="336"/>
    <cellStyle name="Обычный 19 3" xfId="237"/>
    <cellStyle name="Обычный 19 3 2" xfId="351"/>
    <cellStyle name="Обычный 19 4" xfId="270"/>
    <cellStyle name="Обычный 19 4 2" xfId="380"/>
    <cellStyle name="Обычный 19 5" xfId="287"/>
    <cellStyle name="Обычный 19 5 2" xfId="396"/>
    <cellStyle name="Обычный 19 6" xfId="208"/>
    <cellStyle name="Обычный 19 7" xfId="322"/>
    <cellStyle name="Обычный 19 8" xfId="1682"/>
    <cellStyle name="Обычный 2" xfId="1"/>
    <cellStyle name="Обычный 2 10" xfId="254"/>
    <cellStyle name="Обычный 2 11" xfId="1683"/>
    <cellStyle name="Обычный 2 12" xfId="1684"/>
    <cellStyle name="Обычный 2 13" xfId="1685"/>
    <cellStyle name="Обычный 2 14" xfId="1686"/>
    <cellStyle name="Обычный 2 15" xfId="1687"/>
    <cellStyle name="Обычный 2 16" xfId="1688"/>
    <cellStyle name="Обычный 2 17" xfId="1689"/>
    <cellStyle name="Обычный 2 18" xfId="1690"/>
    <cellStyle name="Обычный 2 2" xfId="14"/>
    <cellStyle name="Обычный 2 2 2" xfId="111"/>
    <cellStyle name="Обычный 2 2 2 2" xfId="1925"/>
    <cellStyle name="Обычный 2 2 4" xfId="1936"/>
    <cellStyle name="Обычный 2 3" xfId="61"/>
    <cellStyle name="Обычный 2 3 2" xfId="81"/>
    <cellStyle name="Обычный 2 4" xfId="62"/>
    <cellStyle name="Обычный 2 5" xfId="13"/>
    <cellStyle name="Обычный 2 6" xfId="1691"/>
    <cellStyle name="Обычный 2 7" xfId="1692"/>
    <cellStyle name="Обычный 2 8" xfId="1693"/>
    <cellStyle name="Обычный 2 9" xfId="1694"/>
    <cellStyle name="Обычный 20" xfId="193"/>
    <cellStyle name="Обычный 20 2" xfId="253"/>
    <cellStyle name="Обычный 20 2 2" xfId="367"/>
    <cellStyle name="Обычный 20 3" xfId="271"/>
    <cellStyle name="Обычный 20 3 2" xfId="381"/>
    <cellStyle name="Обычный 20 4" xfId="288"/>
    <cellStyle name="Обычный 20 4 2" xfId="397"/>
    <cellStyle name="Обычный 20 5" xfId="224"/>
    <cellStyle name="Обычный 20 6" xfId="338"/>
    <cellStyle name="Обычный 20 7" xfId="1695"/>
    <cellStyle name="Обычный 21" xfId="273"/>
    <cellStyle name="Обычный 21 2" xfId="1696"/>
    <cellStyle name="Обычный 22" xfId="274"/>
    <cellStyle name="Обычный 22 2" xfId="290"/>
    <cellStyle name="Обычный 22 2 2" xfId="399"/>
    <cellStyle name="Обычный 22 3" xfId="383"/>
    <cellStyle name="Обычный 22 4" xfId="1697"/>
    <cellStyle name="Обычный 23" xfId="291"/>
    <cellStyle name="Обычный 23 2" xfId="400"/>
    <cellStyle name="Обычный 23 3" xfId="1698"/>
    <cellStyle name="Обычный 24" xfId="293"/>
    <cellStyle name="Обычный 24 2" xfId="402"/>
    <cellStyle name="Обычный 24 3" xfId="1699"/>
    <cellStyle name="Обычный 25" xfId="308"/>
    <cellStyle name="Обычный 25 2" xfId="417"/>
    <cellStyle name="Обычный 26" xfId="419"/>
    <cellStyle name="Обычный 27" xfId="1922"/>
    <cellStyle name="Обычный 28" xfId="1923"/>
    <cellStyle name="Обычный 28 4" xfId="1934"/>
    <cellStyle name="Обычный 29" xfId="1927"/>
    <cellStyle name="Обычный 3" xfId="63"/>
    <cellStyle name="Обычный 3 2" xfId="69"/>
    <cellStyle name="Обычный 3 2 2" xfId="114"/>
    <cellStyle name="Обычный 3 3" xfId="1924"/>
    <cellStyle name="Обычный 30" xfId="1931"/>
    <cellStyle name="Обычный 31" xfId="1932"/>
    <cellStyle name="Обычный 32" xfId="1937"/>
    <cellStyle name="Обычный 33" xfId="1938"/>
    <cellStyle name="Обычный 34" xfId="1941"/>
    <cellStyle name="Обычный 35" xfId="1933"/>
    <cellStyle name="Обычный 36" xfId="1942"/>
    <cellStyle name="Обычный 37" xfId="1943"/>
    <cellStyle name="Обычный 38" xfId="1944"/>
    <cellStyle name="Обычный 39" xfId="1945"/>
    <cellStyle name="Обычный 4" xfId="64"/>
    <cellStyle name="Обычный 4 2" xfId="65"/>
    <cellStyle name="Обычный 4 3" xfId="115"/>
    <cellStyle name="Обычный 4 3 2" xfId="192"/>
    <cellStyle name="Обычный 4 3 2 2" xfId="252"/>
    <cellStyle name="Обычный 4 3 2 2 2" xfId="366"/>
    <cellStyle name="Обычный 4 3 2 3" xfId="292"/>
    <cellStyle name="Обычный 4 3 2 3 2" xfId="401"/>
    <cellStyle name="Обычный 4 3 2 4" xfId="223"/>
    <cellStyle name="Обычный 4 3 2 5" xfId="337"/>
    <cellStyle name="Обычный 4 3 3" xfId="177"/>
    <cellStyle name="Обычный 4 3 3 2" xfId="294"/>
    <cellStyle name="Обычный 4 3 3 2 2" xfId="403"/>
    <cellStyle name="Обычный 4 3 3 3" xfId="238"/>
    <cellStyle name="Обычный 4 3 3 4" xfId="352"/>
    <cellStyle name="Обычный 4 3 4" xfId="272"/>
    <cellStyle name="Обычный 4 3 4 2" xfId="309"/>
    <cellStyle name="Обычный 4 3 4 2 2" xfId="418"/>
    <cellStyle name="Обычный 4 3 4 3" xfId="382"/>
    <cellStyle name="Обычный 4 3 5" xfId="289"/>
    <cellStyle name="Обычный 4 3 5 2" xfId="398"/>
    <cellStyle name="Обычный 4 3 6" xfId="209"/>
    <cellStyle name="Обычный 4 3 7" xfId="323"/>
    <cellStyle name="Обычный 4 4" xfId="133"/>
    <cellStyle name="Обычный 4 4 2" xfId="256"/>
    <cellStyle name="Обычный 5" xfId="66"/>
    <cellStyle name="Обычный 6" xfId="82"/>
    <cellStyle name="Обычный 6 2" xfId="117"/>
    <cellStyle name="Обычный 6 3" xfId="1700"/>
    <cellStyle name="Обычный 7" xfId="84"/>
    <cellStyle name="Обычный 7 2" xfId="118"/>
    <cellStyle name="Обычный 7 2 2" xfId="180"/>
    <cellStyle name="Обычный 7 2 2 2" xfId="240"/>
    <cellStyle name="Обычный 7 2 2 2 2" xfId="354"/>
    <cellStyle name="Обычный 7 2 2 3" xfId="304"/>
    <cellStyle name="Обычный 7 2 2 3 2" xfId="413"/>
    <cellStyle name="Обычный 7 2 2 4" xfId="211"/>
    <cellStyle name="Обычный 7 2 2 5" xfId="325"/>
    <cellStyle name="Обычный 7 2 3" xfId="156"/>
    <cellStyle name="Обычный 7 2 3 2" xfId="226"/>
    <cellStyle name="Обычный 7 2 3 3" xfId="340"/>
    <cellStyle name="Обычный 7 2 4" xfId="259"/>
    <cellStyle name="Обычный 7 2 4 2" xfId="369"/>
    <cellStyle name="Обычный 7 2 5" xfId="276"/>
    <cellStyle name="Обычный 7 2 5 2" xfId="385"/>
    <cellStyle name="Обычный 7 2 6" xfId="197"/>
    <cellStyle name="Обычный 7 2 7" xfId="311"/>
    <cellStyle name="Обычный 7 3" xfId="179"/>
    <cellStyle name="Обычный 7 3 2" xfId="239"/>
    <cellStyle name="Обычный 7 3 2 2" xfId="353"/>
    <cellStyle name="Обычный 7 3 3" xfId="305"/>
    <cellStyle name="Обычный 7 3 3 2" xfId="414"/>
    <cellStyle name="Обычный 7 3 4" xfId="210"/>
    <cellStyle name="Обычный 7 3 5" xfId="324"/>
    <cellStyle name="Обычный 7 4" xfId="148"/>
    <cellStyle name="Обычный 7 4 2" xfId="225"/>
    <cellStyle name="Обычный 7 4 3" xfId="339"/>
    <cellStyle name="Обычный 7 5" xfId="258"/>
    <cellStyle name="Обычный 7 5 2" xfId="368"/>
    <cellStyle name="Обычный 7 6" xfId="275"/>
    <cellStyle name="Обычный 7 6 2" xfId="384"/>
    <cellStyle name="Обычный 7 7" xfId="196"/>
    <cellStyle name="Обычный 7 8" xfId="310"/>
    <cellStyle name="Обычный 7 9" xfId="1701"/>
    <cellStyle name="Обычный 8" xfId="101"/>
    <cellStyle name="Обычный 8 2" xfId="181"/>
    <cellStyle name="Обычный 8 2 2" xfId="241"/>
    <cellStyle name="Обычный 8 2 2 2" xfId="355"/>
    <cellStyle name="Обычный 8 2 3" xfId="306"/>
    <cellStyle name="Обычный 8 2 3 2" xfId="415"/>
    <cellStyle name="Обычный 8 2 4" xfId="212"/>
    <cellStyle name="Обычный 8 2 5" xfId="326"/>
    <cellStyle name="Обычный 8 3" xfId="160"/>
    <cellStyle name="Обычный 8 3 2" xfId="227"/>
    <cellStyle name="Обычный 8 3 3" xfId="341"/>
    <cellStyle name="Обычный 8 4" xfId="260"/>
    <cellStyle name="Обычный 8 4 2" xfId="370"/>
    <cellStyle name="Обычный 8 5" xfId="277"/>
    <cellStyle name="Обычный 8 5 2" xfId="386"/>
    <cellStyle name="Обычный 8 6" xfId="198"/>
    <cellStyle name="Обычный 8 7" xfId="312"/>
    <cellStyle name="Обычный 8 8" xfId="1702"/>
    <cellStyle name="Обычный 9" xfId="110"/>
    <cellStyle name="Обычный 9 2" xfId="182"/>
    <cellStyle name="Обычный 9 2 2" xfId="242"/>
    <cellStyle name="Обычный 9 2 2 2" xfId="356"/>
    <cellStyle name="Обычный 9 2 3" xfId="307"/>
    <cellStyle name="Обычный 9 2 3 2" xfId="416"/>
    <cellStyle name="Обычный 9 2 4" xfId="213"/>
    <cellStyle name="Обычный 9 2 5" xfId="327"/>
    <cellStyle name="Обычный 9 3" xfId="165"/>
    <cellStyle name="Обычный 9 3 2" xfId="228"/>
    <cellStyle name="Обычный 9 3 3" xfId="342"/>
    <cellStyle name="Обычный 9 4" xfId="261"/>
    <cellStyle name="Обычный 9 4 2" xfId="371"/>
    <cellStyle name="Обычный 9 5" xfId="278"/>
    <cellStyle name="Обычный 9 5 2" xfId="387"/>
    <cellStyle name="Обычный 9 6" xfId="199"/>
    <cellStyle name="Обычный 9 7" xfId="313"/>
    <cellStyle name="Обычный 9 8" xfId="1703"/>
    <cellStyle name="ПИР" xfId="1929"/>
    <cellStyle name="Плохой 10" xfId="1704"/>
    <cellStyle name="Плохой 11" xfId="1705"/>
    <cellStyle name="Плохой 12" xfId="1706"/>
    <cellStyle name="Плохой 13" xfId="1707"/>
    <cellStyle name="Плохой 14" xfId="1708"/>
    <cellStyle name="Плохой 15" xfId="1709"/>
    <cellStyle name="Плохой 16" xfId="1710"/>
    <cellStyle name="Плохой 17" xfId="1711"/>
    <cellStyle name="Плохой 18" xfId="1712"/>
    <cellStyle name="Плохой 19" xfId="1713"/>
    <cellStyle name="Плохой 2" xfId="1714"/>
    <cellStyle name="Плохой 2 2" xfId="1715"/>
    <cellStyle name="Плохой 2 3" xfId="1716"/>
    <cellStyle name="Плохой 2 4" xfId="1717"/>
    <cellStyle name="Плохой 2 5" xfId="1718"/>
    <cellStyle name="Плохой 2 6" xfId="1719"/>
    <cellStyle name="Плохой 20" xfId="1720"/>
    <cellStyle name="Плохой 21" xfId="1721"/>
    <cellStyle name="Плохой 22" xfId="1722"/>
    <cellStyle name="Плохой 23" xfId="1723"/>
    <cellStyle name="Плохой 24" xfId="1724"/>
    <cellStyle name="Плохой 3" xfId="1725"/>
    <cellStyle name="Плохой 3 2" xfId="1726"/>
    <cellStyle name="Плохой 3 3" xfId="1727"/>
    <cellStyle name="Плохой 3 4" xfId="1728"/>
    <cellStyle name="Плохой 3 5" xfId="1729"/>
    <cellStyle name="Плохой 3 6" xfId="1730"/>
    <cellStyle name="Плохой 4" xfId="1731"/>
    <cellStyle name="Плохой 5" xfId="1732"/>
    <cellStyle name="Плохой 6" xfId="1733"/>
    <cellStyle name="Плохой 7" xfId="1734"/>
    <cellStyle name="Плохой 8" xfId="1735"/>
    <cellStyle name="Плохой 9" xfId="1736"/>
    <cellStyle name="Пояснение 10" xfId="1737"/>
    <cellStyle name="Пояснение 11" xfId="1738"/>
    <cellStyle name="Пояснение 12" xfId="1739"/>
    <cellStyle name="Пояснение 13" xfId="1740"/>
    <cellStyle name="Пояснение 14" xfId="1741"/>
    <cellStyle name="Пояснение 15" xfId="1742"/>
    <cellStyle name="Пояснение 16" xfId="1743"/>
    <cellStyle name="Пояснение 17" xfId="1744"/>
    <cellStyle name="Пояснение 18" xfId="1745"/>
    <cellStyle name="Пояснение 19" xfId="1746"/>
    <cellStyle name="Пояснение 2" xfId="1747"/>
    <cellStyle name="Пояснение 2 2" xfId="1748"/>
    <cellStyle name="Пояснение 2 3" xfId="1749"/>
    <cellStyle name="Пояснение 2 4" xfId="1750"/>
    <cellStyle name="Пояснение 2 5" xfId="1751"/>
    <cellStyle name="Пояснение 2 6" xfId="1752"/>
    <cellStyle name="Пояснение 20" xfId="1753"/>
    <cellStyle name="Пояснение 21" xfId="1754"/>
    <cellStyle name="Пояснение 22" xfId="1755"/>
    <cellStyle name="Пояснение 23" xfId="1756"/>
    <cellStyle name="Пояснение 24" xfId="1757"/>
    <cellStyle name="Пояснение 3" xfId="1758"/>
    <cellStyle name="Пояснение 3 2" xfId="1759"/>
    <cellStyle name="Пояснение 3 3" xfId="1760"/>
    <cellStyle name="Пояснение 3 4" xfId="1761"/>
    <cellStyle name="Пояснение 3 5" xfId="1762"/>
    <cellStyle name="Пояснение 3 6" xfId="1763"/>
    <cellStyle name="Пояснение 4" xfId="1764"/>
    <cellStyle name="Пояснение 5" xfId="1765"/>
    <cellStyle name="Пояснение 6" xfId="1766"/>
    <cellStyle name="Пояснение 7" xfId="1767"/>
    <cellStyle name="Пояснение 8" xfId="1768"/>
    <cellStyle name="Пояснение 9" xfId="1769"/>
    <cellStyle name="Примечание 10" xfId="1770"/>
    <cellStyle name="Примечание 11" xfId="1771"/>
    <cellStyle name="Примечание 12" xfId="1772"/>
    <cellStyle name="Примечание 13" xfId="1773"/>
    <cellStyle name="Примечание 14" xfId="1774"/>
    <cellStyle name="Примечание 15" xfId="1775"/>
    <cellStyle name="Примечание 16" xfId="1776"/>
    <cellStyle name="Примечание 17" xfId="1777"/>
    <cellStyle name="Примечание 18" xfId="1778"/>
    <cellStyle name="Примечание 19" xfId="1779"/>
    <cellStyle name="Примечание 2" xfId="1780"/>
    <cellStyle name="Примечание 2 2" xfId="1781"/>
    <cellStyle name="Примечание 2 3" xfId="1782"/>
    <cellStyle name="Примечание 2 4" xfId="1783"/>
    <cellStyle name="Примечание 2 5" xfId="1784"/>
    <cellStyle name="Примечание 2 6" xfId="1785"/>
    <cellStyle name="Примечание 20" xfId="1786"/>
    <cellStyle name="Примечание 21" xfId="1787"/>
    <cellStyle name="Примечание 22" xfId="1788"/>
    <cellStyle name="Примечание 23" xfId="1789"/>
    <cellStyle name="Примечание 24" xfId="1790"/>
    <cellStyle name="Примечание 3" xfId="1791"/>
    <cellStyle name="Примечание 3 2" xfId="1792"/>
    <cellStyle name="Примечание 3 3" xfId="1793"/>
    <cellStyle name="Примечание 3 4" xfId="1794"/>
    <cellStyle name="Примечание 3 5" xfId="1795"/>
    <cellStyle name="Примечание 3 6" xfId="1796"/>
    <cellStyle name="Примечание 4" xfId="1797"/>
    <cellStyle name="Примечание 5" xfId="1798"/>
    <cellStyle name="Примечание 6" xfId="1799"/>
    <cellStyle name="Примечание 7" xfId="1800"/>
    <cellStyle name="Примечание 8" xfId="1801"/>
    <cellStyle name="Примечание 9" xfId="1802"/>
    <cellStyle name="Процентный" xfId="1921" builtinId="5"/>
    <cellStyle name="Процентный 10" xfId="1803"/>
    <cellStyle name="Процентный 11" xfId="1804"/>
    <cellStyle name="Процентный 12" xfId="1805"/>
    <cellStyle name="Процентный 13" xfId="1806"/>
    <cellStyle name="Процентный 14" xfId="1807"/>
    <cellStyle name="Процентный 2" xfId="4"/>
    <cellStyle name="Процентный 2 2" xfId="1808"/>
    <cellStyle name="Процентный 3" xfId="67"/>
    <cellStyle name="Процентный 3 2" xfId="83"/>
    <cellStyle name="Процентный 4" xfId="1809"/>
    <cellStyle name="Процентный 5" xfId="1810"/>
    <cellStyle name="Процентный 6" xfId="1811"/>
    <cellStyle name="Процентный 7" xfId="1812"/>
    <cellStyle name="Процентный 8" xfId="1813"/>
    <cellStyle name="Процентный 9" xfId="1814"/>
    <cellStyle name="СводРасч" xfId="257"/>
    <cellStyle name="Связанная ячейка 10" xfId="1815"/>
    <cellStyle name="Связанная ячейка 11" xfId="1816"/>
    <cellStyle name="Связанная ячейка 12" xfId="1817"/>
    <cellStyle name="Связанная ячейка 13" xfId="1818"/>
    <cellStyle name="Связанная ячейка 14" xfId="1819"/>
    <cellStyle name="Связанная ячейка 15" xfId="1820"/>
    <cellStyle name="Связанная ячейка 16" xfId="1821"/>
    <cellStyle name="Связанная ячейка 17" xfId="1822"/>
    <cellStyle name="Связанная ячейка 18" xfId="1823"/>
    <cellStyle name="Связанная ячейка 19" xfId="1824"/>
    <cellStyle name="Связанная ячейка 2" xfId="1825"/>
    <cellStyle name="Связанная ячейка 2 2" xfId="1826"/>
    <cellStyle name="Связанная ячейка 2 3" xfId="1827"/>
    <cellStyle name="Связанная ячейка 2 4" xfId="1828"/>
    <cellStyle name="Связанная ячейка 2 5" xfId="1829"/>
    <cellStyle name="Связанная ячейка 2 6" xfId="1830"/>
    <cellStyle name="Связанная ячейка 20" xfId="1831"/>
    <cellStyle name="Связанная ячейка 21" xfId="1832"/>
    <cellStyle name="Связанная ячейка 22" xfId="1833"/>
    <cellStyle name="Связанная ячейка 23" xfId="1834"/>
    <cellStyle name="Связанная ячейка 24" xfId="1835"/>
    <cellStyle name="Связанная ячейка 3" xfId="1836"/>
    <cellStyle name="Связанная ячейка 3 2" xfId="1837"/>
    <cellStyle name="Связанная ячейка 3 3" xfId="1838"/>
    <cellStyle name="Связанная ячейка 3 4" xfId="1839"/>
    <cellStyle name="Связанная ячейка 3 5" xfId="1840"/>
    <cellStyle name="Связанная ячейка 3 6" xfId="1841"/>
    <cellStyle name="Связанная ячейка 4" xfId="1842"/>
    <cellStyle name="Связанная ячейка 5" xfId="1843"/>
    <cellStyle name="Связанная ячейка 6" xfId="1844"/>
    <cellStyle name="Связанная ячейка 7" xfId="1845"/>
    <cellStyle name="Связанная ячейка 8" xfId="1846"/>
    <cellStyle name="Связанная ячейка 9" xfId="1847"/>
    <cellStyle name="Стиль 1" xfId="1848"/>
    <cellStyle name="ТЕКСТ" xfId="119"/>
    <cellStyle name="ТЕКСТ 2" xfId="1849"/>
    <cellStyle name="Текст предупреждения 10" xfId="1850"/>
    <cellStyle name="Текст предупреждения 11" xfId="1851"/>
    <cellStyle name="Текст предупреждения 12" xfId="1852"/>
    <cellStyle name="Текст предупреждения 13" xfId="1853"/>
    <cellStyle name="Текст предупреждения 14" xfId="1854"/>
    <cellStyle name="Текст предупреждения 15" xfId="1855"/>
    <cellStyle name="Текст предупреждения 16" xfId="1856"/>
    <cellStyle name="Текст предупреждения 17" xfId="1857"/>
    <cellStyle name="Текст предупреждения 18" xfId="1858"/>
    <cellStyle name="Текст предупреждения 19" xfId="1859"/>
    <cellStyle name="Текст предупреждения 2" xfId="1860"/>
    <cellStyle name="Текст предупреждения 2 2" xfId="1861"/>
    <cellStyle name="Текст предупреждения 2 3" xfId="1862"/>
    <cellStyle name="Текст предупреждения 2 4" xfId="1863"/>
    <cellStyle name="Текст предупреждения 2 5" xfId="1864"/>
    <cellStyle name="Текст предупреждения 2 6" xfId="1865"/>
    <cellStyle name="Текст предупреждения 20" xfId="1866"/>
    <cellStyle name="Текст предупреждения 21" xfId="1867"/>
    <cellStyle name="Текст предупреждения 22" xfId="1868"/>
    <cellStyle name="Текст предупреждения 23" xfId="1869"/>
    <cellStyle name="Текст предупреждения 24" xfId="1870"/>
    <cellStyle name="Текст предупреждения 3" xfId="1871"/>
    <cellStyle name="Текст предупреждения 3 2" xfId="1872"/>
    <cellStyle name="Текст предупреждения 3 3" xfId="1873"/>
    <cellStyle name="Текст предупреждения 3 4" xfId="1874"/>
    <cellStyle name="Текст предупреждения 3 5" xfId="1875"/>
    <cellStyle name="Текст предупреждения 3 6" xfId="1876"/>
    <cellStyle name="Текст предупреждения 4" xfId="1877"/>
    <cellStyle name="Текст предупреждения 5" xfId="1878"/>
    <cellStyle name="Текст предупреждения 6" xfId="1879"/>
    <cellStyle name="Текст предупреждения 7" xfId="1880"/>
    <cellStyle name="Текст предупреждения 8" xfId="1881"/>
    <cellStyle name="Текст предупреждения 9" xfId="1882"/>
    <cellStyle name="Титул" xfId="1928"/>
    <cellStyle name="Тысячи [0]_Акт" xfId="1883"/>
    <cellStyle name="Тысячи_Акт" xfId="1884"/>
    <cellStyle name="Финансовый" xfId="99" builtinId="3"/>
    <cellStyle name="Финансовый [0] 2" xfId="3"/>
    <cellStyle name="Финансовый [0] 2 2" xfId="98"/>
    <cellStyle name="Финансовый [0] 2 2 2" xfId="159"/>
    <cellStyle name="Финансовый [0] 2 2 2 2" xfId="255"/>
    <cellStyle name="Финансовый [0] 2 2 3" xfId="194"/>
    <cellStyle name="Финансовый [0] 2 2 3 2" xfId="1885"/>
    <cellStyle name="Финансовый [0] 2 3" xfId="100"/>
    <cellStyle name="Финансовый [0] 2 4" xfId="120"/>
    <cellStyle name="Финансовый [0] 3" xfId="150"/>
    <cellStyle name="Финансовый [0] 3 2" xfId="158"/>
    <cellStyle name="Финансовый [0] 3 3" xfId="176"/>
    <cellStyle name="Финансовый 2" xfId="2"/>
    <cellStyle name="Финансовый 2 2" xfId="122"/>
    <cellStyle name="Финансовый 2 2 2" xfId="178"/>
    <cellStyle name="Финансовый 2 3" xfId="121"/>
    <cellStyle name="Финансовый 2 3 2" xfId="175"/>
    <cellStyle name="Финансовый 2 3 3" xfId="1886"/>
    <cellStyle name="Финансовый 2 4" xfId="152"/>
    <cellStyle name="Финансовый 2 5" xfId="195"/>
    <cellStyle name="Финансовый 3" xfId="12"/>
    <cellStyle name="Финансовый 3 2" xfId="123"/>
    <cellStyle name="Финансовый 3 2 2" xfId="153"/>
    <cellStyle name="Финансовый 3 3" xfId="1887"/>
    <cellStyle name="Финансовый 4" xfId="15"/>
    <cellStyle name="Финансовый 4 2" xfId="124"/>
    <cellStyle name="Финансовый 4 2 2" xfId="154"/>
    <cellStyle name="Финансовый 5" xfId="68"/>
    <cellStyle name="Финансовый 5 2" xfId="125"/>
    <cellStyle name="Финансовый 5 2 2" xfId="155"/>
    <cellStyle name="Финансовый 6" xfId="149"/>
    <cellStyle name="Финансовый 6 2" xfId="157"/>
    <cellStyle name="Финансовый 7" xfId="1935"/>
    <cellStyle name="Хвост" xfId="1930"/>
    <cellStyle name="Хороший 10" xfId="1888"/>
    <cellStyle name="Хороший 11" xfId="1889"/>
    <cellStyle name="Хороший 12" xfId="1890"/>
    <cellStyle name="Хороший 13" xfId="1891"/>
    <cellStyle name="Хороший 14" xfId="1892"/>
    <cellStyle name="Хороший 15" xfId="1893"/>
    <cellStyle name="Хороший 16" xfId="1894"/>
    <cellStyle name="Хороший 17" xfId="1895"/>
    <cellStyle name="Хороший 18" xfId="1896"/>
    <cellStyle name="Хороший 19" xfId="1897"/>
    <cellStyle name="Хороший 2" xfId="1898"/>
    <cellStyle name="Хороший 2 2" xfId="1899"/>
    <cellStyle name="Хороший 2 3" xfId="1900"/>
    <cellStyle name="Хороший 2 4" xfId="1901"/>
    <cellStyle name="Хороший 2 5" xfId="1902"/>
    <cellStyle name="Хороший 2 6" xfId="1903"/>
    <cellStyle name="Хороший 20" xfId="1904"/>
    <cellStyle name="Хороший 21" xfId="1905"/>
    <cellStyle name="Хороший 22" xfId="1906"/>
    <cellStyle name="Хороший 23" xfId="1907"/>
    <cellStyle name="Хороший 24" xfId="1908"/>
    <cellStyle name="Хороший 3" xfId="1909"/>
    <cellStyle name="Хороший 3 2" xfId="1910"/>
    <cellStyle name="Хороший 3 3" xfId="1911"/>
    <cellStyle name="Хороший 3 4" xfId="1912"/>
    <cellStyle name="Хороший 3 5" xfId="1913"/>
    <cellStyle name="Хороший 3 6" xfId="1914"/>
    <cellStyle name="Хороший 4" xfId="1915"/>
    <cellStyle name="Хороший 5" xfId="1916"/>
    <cellStyle name="Хороший 6" xfId="1917"/>
    <cellStyle name="Хороший 7" xfId="1918"/>
    <cellStyle name="Хороший 8" xfId="1919"/>
    <cellStyle name="Хороший 9" xfId="192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externalLink" Target="externalLinks/externalLink15.xml"/><Relationship Id="rId39" Type="http://schemas.openxmlformats.org/officeDocument/2006/relationships/sharedStrings" Target="sharedStrings.xml"/><Relationship Id="rId21" Type="http://schemas.openxmlformats.org/officeDocument/2006/relationships/externalLink" Target="externalLinks/externalLink10.xml"/><Relationship Id="rId34" Type="http://schemas.openxmlformats.org/officeDocument/2006/relationships/externalLink" Target="externalLinks/externalLink2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externalLink" Target="externalLinks/externalLink14.xml"/><Relationship Id="rId33" Type="http://schemas.openxmlformats.org/officeDocument/2006/relationships/externalLink" Target="externalLinks/externalLink22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29" Type="http://schemas.openxmlformats.org/officeDocument/2006/relationships/externalLink" Target="externalLinks/externalLink1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32" Type="http://schemas.openxmlformats.org/officeDocument/2006/relationships/externalLink" Target="externalLinks/externalLink21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externalLink" Target="externalLinks/externalLink17.xml"/><Relationship Id="rId36" Type="http://schemas.openxmlformats.org/officeDocument/2006/relationships/externalLink" Target="externalLinks/externalLink2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externalLink" Target="externalLinks/externalLink16.xml"/><Relationship Id="rId30" Type="http://schemas.openxmlformats.org/officeDocument/2006/relationships/externalLink" Target="externalLinks/externalLink19.xml"/><Relationship Id="rId35" Type="http://schemas.openxmlformats.org/officeDocument/2006/relationships/externalLink" Target="externalLinks/externalLink24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30</xdr:row>
      <xdr:rowOff>0</xdr:rowOff>
    </xdr:from>
    <xdr:to>
      <xdr:col>1</xdr:col>
      <xdr:colOff>304800</xdr:colOff>
      <xdr:row>30</xdr:row>
      <xdr:rowOff>190500</xdr:rowOff>
    </xdr:to>
    <xdr:sp macro="" textlink="">
      <xdr:nvSpPr>
        <xdr:cNvPr id="2" name="AutoShape 9" descr="https://www.garant.ru/files/0/6/1373660/pict0-73760104.png"/>
        <xdr:cNvSpPr>
          <a:spLocks noChangeAspect="1" noChangeArrowheads="1"/>
        </xdr:cNvSpPr>
      </xdr:nvSpPr>
      <xdr:spPr bwMode="auto">
        <a:xfrm>
          <a:off x="66675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304800</xdr:colOff>
      <xdr:row>31</xdr:row>
      <xdr:rowOff>190500</xdr:rowOff>
    </xdr:to>
    <xdr:sp macro="" textlink="">
      <xdr:nvSpPr>
        <xdr:cNvPr id="3" name="AutoShape 10" descr="https://www.garant.ru/files/0/6/1373660/pict1-73760104.png"/>
        <xdr:cNvSpPr>
          <a:spLocks noChangeAspect="1" noChangeArrowheads="1"/>
        </xdr:cNvSpPr>
      </xdr:nvSpPr>
      <xdr:spPr bwMode="auto">
        <a:xfrm>
          <a:off x="666750" y="2926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304800</xdr:colOff>
      <xdr:row>31</xdr:row>
      <xdr:rowOff>190500</xdr:rowOff>
    </xdr:to>
    <xdr:sp macro="" textlink="">
      <xdr:nvSpPr>
        <xdr:cNvPr id="4" name="AutoShape 11" descr="https://www.garant.ru/files/0/6/1373660/pict2-73760104.png"/>
        <xdr:cNvSpPr>
          <a:spLocks noChangeAspect="1" noChangeArrowheads="1"/>
        </xdr:cNvSpPr>
      </xdr:nvSpPr>
      <xdr:spPr bwMode="auto">
        <a:xfrm>
          <a:off x="666750" y="2965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</xdr:col>
      <xdr:colOff>0</xdr:colOff>
      <xdr:row>31</xdr:row>
      <xdr:rowOff>0</xdr:rowOff>
    </xdr:from>
    <xdr:ext cx="304800" cy="190500"/>
    <xdr:sp macro="" textlink="">
      <xdr:nvSpPr>
        <xdr:cNvPr id="10" name="AutoShape 11" descr="https://www.garant.ru/files/0/6/1373660/pict2-73760104.png"/>
        <xdr:cNvSpPr>
          <a:spLocks noChangeAspect="1" noChangeArrowheads="1"/>
        </xdr:cNvSpPr>
      </xdr:nvSpPr>
      <xdr:spPr bwMode="auto">
        <a:xfrm>
          <a:off x="2752725" y="114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304800" cy="190500"/>
    <xdr:sp macro="" textlink="">
      <xdr:nvSpPr>
        <xdr:cNvPr id="11" name="AutoShape 11" descr="https://www.garant.ru/files/0/6/1373660/pict2-73760104.png"/>
        <xdr:cNvSpPr>
          <a:spLocks noChangeAspect="1" noChangeArrowheads="1"/>
        </xdr:cNvSpPr>
      </xdr:nvSpPr>
      <xdr:spPr bwMode="auto">
        <a:xfrm>
          <a:off x="2767853" y="12023912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304800" cy="190500"/>
    <xdr:sp macro="" textlink="">
      <xdr:nvSpPr>
        <xdr:cNvPr id="12" name="AutoShape 11" descr="https://www.garant.ru/files/0/6/1373660/pict2-73760104.png"/>
        <xdr:cNvSpPr>
          <a:spLocks noChangeAspect="1" noChangeArrowheads="1"/>
        </xdr:cNvSpPr>
      </xdr:nvSpPr>
      <xdr:spPr bwMode="auto">
        <a:xfrm>
          <a:off x="2767853" y="12023912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50</xdr:row>
      <xdr:rowOff>0</xdr:rowOff>
    </xdr:from>
    <xdr:ext cx="304800" cy="190500"/>
    <xdr:sp macro="" textlink="">
      <xdr:nvSpPr>
        <xdr:cNvPr id="8" name="AutoShape 9" descr="https://www.garant.ru/files/0/6/1373660/pict0-73760104.png"/>
        <xdr:cNvSpPr>
          <a:spLocks noChangeAspect="1" noChangeArrowheads="1"/>
        </xdr:cNvSpPr>
      </xdr:nvSpPr>
      <xdr:spPr bwMode="auto">
        <a:xfrm>
          <a:off x="2771775" y="126873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51</xdr:row>
      <xdr:rowOff>0</xdr:rowOff>
    </xdr:from>
    <xdr:ext cx="304800" cy="190500"/>
    <xdr:sp macro="" textlink="">
      <xdr:nvSpPr>
        <xdr:cNvPr id="9" name="AutoShape 10" descr="https://www.garant.ru/files/0/6/1373660/pict1-73760104.png"/>
        <xdr:cNvSpPr>
          <a:spLocks noChangeAspect="1" noChangeArrowheads="1"/>
        </xdr:cNvSpPr>
      </xdr:nvSpPr>
      <xdr:spPr bwMode="auto">
        <a:xfrm>
          <a:off x="2771775" y="1303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52</xdr:row>
      <xdr:rowOff>0</xdr:rowOff>
    </xdr:from>
    <xdr:ext cx="304800" cy="190500"/>
    <xdr:sp macro="" textlink="">
      <xdr:nvSpPr>
        <xdr:cNvPr id="13" name="AutoShape 11" descr="https://www.garant.ru/files/0/6/1373660/pict2-73760104.png"/>
        <xdr:cNvSpPr>
          <a:spLocks noChangeAspect="1" noChangeArrowheads="1"/>
        </xdr:cNvSpPr>
      </xdr:nvSpPr>
      <xdr:spPr bwMode="auto">
        <a:xfrm>
          <a:off x="2771775" y="134207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52</xdr:row>
      <xdr:rowOff>0</xdr:rowOff>
    </xdr:from>
    <xdr:ext cx="304800" cy="190500"/>
    <xdr:sp macro="" textlink="">
      <xdr:nvSpPr>
        <xdr:cNvPr id="14" name="AutoShape 11" descr="https://www.garant.ru/files/0/6/1373660/pict2-73760104.png"/>
        <xdr:cNvSpPr>
          <a:spLocks noChangeAspect="1" noChangeArrowheads="1"/>
        </xdr:cNvSpPr>
      </xdr:nvSpPr>
      <xdr:spPr bwMode="auto">
        <a:xfrm>
          <a:off x="2771775" y="134207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53</xdr:row>
      <xdr:rowOff>0</xdr:rowOff>
    </xdr:from>
    <xdr:ext cx="304800" cy="190500"/>
    <xdr:sp macro="" textlink="">
      <xdr:nvSpPr>
        <xdr:cNvPr id="15" name="AutoShape 11" descr="https://www.garant.ru/files/0/6/1373660/pict2-73760104.png"/>
        <xdr:cNvSpPr>
          <a:spLocks noChangeAspect="1" noChangeArrowheads="1"/>
        </xdr:cNvSpPr>
      </xdr:nvSpPr>
      <xdr:spPr bwMode="auto">
        <a:xfrm>
          <a:off x="2771775" y="145923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53</xdr:row>
      <xdr:rowOff>0</xdr:rowOff>
    </xdr:from>
    <xdr:ext cx="304800" cy="190500"/>
    <xdr:sp macro="" textlink="">
      <xdr:nvSpPr>
        <xdr:cNvPr id="16" name="AutoShape 11" descr="https://www.garant.ru/files/0/6/1373660/pict2-73760104.png"/>
        <xdr:cNvSpPr>
          <a:spLocks noChangeAspect="1" noChangeArrowheads="1"/>
        </xdr:cNvSpPr>
      </xdr:nvSpPr>
      <xdr:spPr bwMode="auto">
        <a:xfrm>
          <a:off x="2771775" y="145923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rgodze\exchange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SHKINA\Transfer\&#1052;&#1086;&#1080;%20&#1076;&#1086;&#1082;&#1091;&#1084;&#1077;&#1085;&#1090;&#1099;\&#1055;&#1053;&#1056;%20&#1057;&#1084;&#1086;&#1083;&#1077;&#1085;&#1089;&#1082;&#1072;&#1103;\&#1055;&#1053;&#1056;%20&#1076;&#1086;&#1087;%20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INET01\doc.&amp;\&#1052;&#1086;&#1080;%20&#1076;&#1086;&#1082;&#1091;&#1084;&#1077;&#1085;&#1090;&#1099;\&#1041;&#1088;&#1103;&#1085;&#1089;&#1082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isdc2\&#1089;&#1084;&#1077;&#1090;&#1085;&#1099;&#1081;%20&#1086;&#1090;&#1076;&#1077;&#1083;\!Bakcell\&#1041;&#1102;&#1076;\&#1041;&#1102;&#1076;&#1078;&#1077;&#1090;_Bakcell_081_07_2007-09-27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KWP\NGK\5_2005\&#1057;&#1084;&#1077;&#1090;&#1072;_5_2005_&#1050;&#1072;&#1088;&#1100;&#1077;&#1088;&#1099;-&#1041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Documents%20and%20Settings\428\My%20Documents\&#1090;&#1088;&#1072;&#1085;&#1089;&#1085;&#1077;&#1092;&#1090;&#1077;&#1084;&#1072;&#1096;\mail\&#1043;&#1077;&#1086;&#1057;&#1084;&#1077;&#1090;&#1072;\&#1040;&#1088;&#1093;&#1080;&#1074;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INET01\doc.&amp;\&#1055;&#1088;&#1086;&#1077;&#1082;&#1090;\&#1055;&#1088;&#1086;&#1077;&#1082;&#1090;&#1099;\&#1062;&#1077;&#1085;&#1090;&#1088;&#1086;&#1073;&#1072;&#1085;&#1082;\&#1041;&#1088;&#1103;&#1085;&#1089;&#1082;&#1072;&#1103;%20&#1086;&#1073;&#1083;&#1072;&#1089;&#1090;&#1100;\&#1059;&#1075;&#1083;&#1099;%20(&#1041;&#1088;&#1103;&#1085;&#1089;&#1082;)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vo-d\d\&#1042;&#1080;&#1083;&#1099;\GEODESIA\Natasha\&#1042;&#1053;&#1048;&#1048;&#1056;\&#1057;&#1084;&#1077;&#1090;&#1072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ucenko\&#1084;&#1086;&#1080;%20&#1076;&#1086;&#1082;&#1091;&#1084;&#1077;&#1085;&#1090;\TEMP\ps198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44;&#1086;&#1082;&#1091;&#1084;&#1077;&#1085;&#1090;&#1099;-&#1087;&#1086;%20&#1086;&#1073;&#1098;&#1077;&#1082;&#1090;&#1072;&#1084;\&#1050;&#1041;&#1044;&#1061;\&#1044;&#1080;&#1088;&#1077;&#1082;&#1094;&#1080;&#1103;%20&#1090;&#1088;&#1072;&#1085;&#1089;&#1087;%20&#1089;&#1090;&#1088;-&#1074;&#1072;\&#1056;&#1072;&#1079;&#1074;&#1103;&#1079;&#1082;&#1072;%20&#1085;&#1072;%20&#1046;&#1091;&#1082;&#1086;&#1074;&#1072;\&#1055;&#1088;&#1086;&#1077;&#1082;&#1090;\1%20&#1086;&#1095;&#1077;&#1088;&#1077;&#1076;&#1100;%20-%20&#1091;&#1083;.&#1052;&#1086;&#1088;.%20&#1087;&#1077;&#1093;&#1086;&#1090;&#1099;%20&#1089;%20&#1084;&#1086;&#1089;&#1090;&#1086;&#1084;\&#1057;&#1084;&#1077;&#1090;&#1099;%20&#1052;&#1046;%201-&#1103;%20&#1086;&#1095;&#1077;&#1088;&#1077;&#1076;&#1100;%20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058;&#1088;&#1091;&#1076;&#1086;&#1079;&#1072;&#1090;&#1088;&#1072;&#1090;&#1099;%20&#1054;&#1054;&#1054;%20&#1043;&#1072;&#1079;&#1087;&#1088;&#1086;&#1084;%20&#1090;&#1088;&#1072;&#1085;&#1089;&#1075;&#1072;&#1079;%20&#1057;&#1072;&#1085;&#1082;&#1090;-&#1055;&#1077;&#1090;&#1077;&#1088;&#1073;&#1091;&#1088;&#1075;.%20&#1042;&#1085;&#1077;&#1076;&#1088;&#1077;&#1085;&#1080;&#1077;\&#1057;&#1080;&#1089;&#1090;&#1077;&#1084;&#1072;%20&#1076;&#1080;&#1089;&#1087;&#1077;&#1090;&#1095;&#1077;&#1088;&#1089;&#1082;&#1086;&#1075;&#1086;%20&#1091;&#1087;&#1088;&#1072;&#1074;&#1083;&#1077;&#1085;&#1080;&#1103;%20&#1074;%20&#1088;&#1072;&#1084;&#1082;&#1072;&#1093;%20&#1089;&#1090;&#1088;&#1086;&#1081;&#1082;&#1080;%20&#1059;&#1093;&#1090;&#1072;-&#1058;&#1086;&#1088;&#1078;&#1086;&#1082;.%20II%20&#1085;&#1080;&#1090;&#1082;&#1072;%20(&#1071;&#1084;&#1072;&#1083;)\&#1056;&#1044;%20-%20&#1057;&#1044;&#1059;%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fice1\Netwrkng\WORK\Project_Price_1-99.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KUMENT\DOG5\5-348\Smety\&#1057;&#1077;&#1089;&#1090;&#1088;&#1086;&#1088;&#1077;&#1094;&#1082;\Smeta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0opr\Smety\Smety\&#1057;&#1077;&#1089;&#1090;&#1088;&#1086;&#1088;&#1077;&#1094;&#1082;\Smeta-tonnel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44;&#1086;&#1082;&#1091;&#1084;&#1077;&#1085;&#1090;&#1099;-&#1087;&#1086;%20&#1086;&#1073;&#1098;&#1077;&#1082;&#1090;&#1072;&#1084;\&#1050;&#1041;&#1044;&#1061;\&#1044;&#1080;&#1088;&#1077;&#1082;&#1094;&#1080;&#1103;%20&#1090;&#1088;&#1072;&#1085;&#1089;&#1087;%20&#1089;&#1090;&#1088;-&#1074;&#1072;\&#1057;&#1085;&#1077;&#1075;\&#1057;&#1084;&#1077;&#1090;&#1072;%20&#1089;&#1085;&#1077;&#1075;&#1086;&#1087;&#1083;&#1072;&#1074;&#1080;&#1083;&#1100;&#1085;&#1099;&#1081;%20&#1087;&#1091;&#1085;&#1082;&#1090;,%20&#1056;&#1080;&#1078;&#1089;&#1082;&#1080;&#1081;,%20190105%201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0opr\Smety\Smety\&#1057;&#1077;&#1089;&#1090;&#1088;&#1086;&#1088;&#1077;&#1094;&#1082;\Smeta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0opr\Smety\&#1050;&#1086;&#1085;&#1102;&#1096;&#1077;&#1085;&#1085;&#1072;&#1103;%20&#1091;&#1083;&#1080;&#1094;&#1072;\Smeta-tonnel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0opr\Smety\Smety\&#1050;&#1086;&#1085;&#1102;&#1096;&#1077;&#1085;&#1085;&#1072;&#1103;%20&#1091;&#1083;&#1080;&#1094;&#1072;\Smeta-tonne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polikw2k\BLANK\&#1054;&#1073;&#1097;&#1080;&#1077;%20&#1076;&#1072;&#1085;&#1085;&#1099;&#1077;%20_format%20(electr)_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fice\CurProjects\Working_objects\BalticZavod\&#1048;&#1042;&#1062;%20(62-01-001)\62-01-&#1057;&#1057;.001\Spec%20&#1048;&#1042;&#1062;(16.08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isdc2\&#1076;&#1077;&#1087;&#1072;&#1088;&#1090;&#1072;&#1084;&#1077;&#1085;&#1090;%20&#1089;&#1080;&#1073;\&#1054;&#1090;&#1076;&#1077;&#1083;%20&#1087;&#1088;&#1086;&#1077;&#1082;&#1090;&#1080;&#1088;&#1086;&#1074;&#1072;&#1085;&#1080;&#1103;\01.%20&#1055;&#1088;&#1086;&#1077;&#1082;&#1090;&#1099;%20&#1074;%20&#1088;&#1072;&#1079;&#1088;&#1072;&#1073;&#1086;&#1090;&#1082;&#1077;\&#1057;&#1072;&#1084;&#1072;&#1088;&#1072;&#1090;&#1088;&#1072;&#1085;&#1089;&#1075;&#1072;&#1079;\07.%20&#1055;&#1088;&#1086;&#1077;&#1082;&#1090;&#1080;&#1088;&#1086;&#1074;&#1072;&#1085;&#1080;&#1077;\01.&#1058;&#1077;&#1093;&#1085;&#1080;&#1095;&#1077;&#1089;&#1082;&#1080;&#1081;%20&#1087;&#1088;&#1086;&#1077;&#1082;&#1090;\&#1057;&#1087;&#1077;&#1094;&#1080;&#1092;&#1080;&#1082;&#1072;&#1094;&#1080;&#1103;\1807200716462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isdc2\&#1089;&#1084;&#1077;&#1090;&#1085;&#1099;&#1081;%20&#1086;&#1090;&#1076;&#1077;&#1083;\DTkachev\Ttt_\Objects\&#1055;&#1057;&#1041;\PSBkrasnogvard_v4_09090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Documents%20and%20Settings\904\Local%20Settings\Temporary%20Internet%20Files\OLK2\&#1057;&#1074;&#1086;&#1076;&#1085;&#1072;&#1103;%20&#1075;&#1072;&#1079;&#1086;&#1087;&#1088;&#1086;&#1074;&#1086;&#1076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2007_&#1076;&#1086;&#1075;\!&#1044;&#1086;&#1075;&#1086;&#1074;&#1086;&#1088;&#1099;%20&#1085;&#1072;%202007%20&#1075;&#1086;&#1076;\&#1050;&#1091;&#1081;&#1073;_&#1046;&#1044;_&#1055;&#1048;&#1056;_&#1055;&#1054;\&#1040;&#1043;&#1043;_%20new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KUMENT\DOG5\5176-1\Smeta-5-176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РП"/>
      <sheetName val="См 1 наруж.водопровод"/>
      <sheetName val="Восстановл_Лист7"/>
      <sheetName val="Восстановл_Лист13"/>
      <sheetName val="Восстановл_Лист15"/>
      <sheetName val="Восстановл_Лист19"/>
      <sheetName val="Восстановл_Лист44"/>
      <sheetName val="Восстановл_Лист6"/>
      <sheetName val="Восстановл_Лист4"/>
      <sheetName val="Восстановл_Лист45"/>
      <sheetName val="Восстановл_Лист9"/>
      <sheetName val="Восстановл_Лист10"/>
      <sheetName val="Восстановл_Лист46"/>
      <sheetName val="Восстановл_Лист11"/>
      <sheetName val="Восстановл_Лист47"/>
      <sheetName val="Восстановл_Лист20"/>
      <sheetName val="Восстановл_Лист49"/>
      <sheetName val="Восстановл_Лист21"/>
      <sheetName val="свод"/>
      <sheetName val="Смета"/>
      <sheetName val="сводная"/>
      <sheetName val="свод 2"/>
      <sheetName val="Табл38-7"/>
      <sheetName val="вариант"/>
      <sheetName val="Разработка проекта"/>
      <sheetName val="Обновление"/>
      <sheetName val="Лист1"/>
      <sheetName val="Цена"/>
      <sheetName val="ПДР"/>
      <sheetName val="Product"/>
      <sheetName val="КП НовоКов"/>
      <sheetName val="Шкаф"/>
      <sheetName val="Коэфф1."/>
      <sheetName val="Прайс лист"/>
      <sheetName val="Summary"/>
      <sheetName val="sapactivexlhiddensheet"/>
      <sheetName val="Данные для расчёта сметы"/>
      <sheetName val="График"/>
      <sheetName val="Счет-Фактура"/>
      <sheetName val="Переменные и константы"/>
      <sheetName val="СМЕТА проект"/>
      <sheetName val="ЭХЗ"/>
      <sheetName val="РасчетКомандир1"/>
      <sheetName val="РасчетКомандир2"/>
      <sheetName val="Коэфф"/>
      <sheetName val="Смета2 проект. раб."/>
      <sheetName val="Зап-3- СЦБ"/>
      <sheetName val="Кредиты"/>
      <sheetName val="Суточная"/>
      <sheetName val="данные"/>
      <sheetName val="СС"/>
      <sheetName val="Баланс"/>
      <sheetName val="Production and Spend"/>
      <sheetName val="ТИТУЛ"/>
      <sheetName val="6.14"/>
      <sheetName val="ОБЩЕСТВА"/>
      <sheetName val="6.3.1"/>
      <sheetName val="6.20"/>
      <sheetName val="6.4.1"/>
      <sheetName val="ПРОГНОЗ_1"/>
      <sheetName val="6_11_1  сторонние"/>
      <sheetName val="установки"/>
      <sheetName val="8.14 КР (списание)ОПСТИКР"/>
      <sheetName val="Стр1"/>
      <sheetName val="Список"/>
      <sheetName val="эл_химз_"/>
      <sheetName val="геология_"/>
      <sheetName val="6_14"/>
      <sheetName val="6_3_1"/>
      <sheetName val="6_20"/>
      <sheetName val="6_4_1"/>
      <sheetName val="6_11_1__сторонние"/>
      <sheetName val="8_14_КР_(списание)ОПСТИКР"/>
      <sheetName val="топо"/>
      <sheetName val="DATA"/>
      <sheetName val="Списки"/>
      <sheetName val="6.14_КР"/>
      <sheetName val="см8"/>
      <sheetName val="Прилож"/>
      <sheetName val="Пример расчета"/>
      <sheetName val="СметаСводная Рыб"/>
      <sheetName val="все"/>
      <sheetName val="Нормы"/>
      <sheetName val="OCK1"/>
      <sheetName val="1.3"/>
      <sheetName val="ИГ1"/>
      <sheetName val="К.рын"/>
      <sheetName val="Сводная смета"/>
      <sheetName val="Землеотвод"/>
      <sheetName val="Пояснение "/>
      <sheetName val="93-110"/>
      <sheetName val="list"/>
      <sheetName val="ПДР ООО &quot;Юкос ФБЦ&quot;"/>
      <sheetName val="Прибыль опл"/>
      <sheetName val="сохранить"/>
      <sheetName val="3.1"/>
      <sheetName val="Коммерческие расходы"/>
      <sheetName val="13.1"/>
      <sheetName val="исходные данные"/>
      <sheetName val="расчетные таблицы"/>
      <sheetName val="к.84-к.83"/>
      <sheetName val="Лист опроса"/>
      <sheetName val="5ОборРабМест(HP)"/>
      <sheetName val="СметаСводная Колпино"/>
      <sheetName val="HP и оргтехника"/>
      <sheetName val="Лист2"/>
      <sheetName val="2002(v2)"/>
      <sheetName val="справ."/>
      <sheetName val="справ_"/>
      <sheetName val="оборудован"/>
      <sheetName val="СметаСводная снег"/>
      <sheetName val="СметаСводная"/>
      <sheetName val="СметаСводная павильон"/>
      <sheetName val="Перечень ИУ"/>
      <sheetName val="Упр"/>
      <sheetName val="НМА"/>
      <sheetName val="оператор"/>
      <sheetName val="исх_данные"/>
      <sheetName val="ст ГТМ"/>
      <sheetName val="2002_v2_"/>
      <sheetName val="свод1"/>
      <sheetName val="таблица руководству"/>
      <sheetName val="Суточная добыча за неделю"/>
      <sheetName val="Хаттон 90.90 Femco"/>
      <sheetName val="ИД1"/>
      <sheetName val="шаблон"/>
      <sheetName val="Таблица 4 АСУТП"/>
      <sheetName val="Смета 5.2. Кусты25,29,31,65"/>
      <sheetName val="свод общ"/>
      <sheetName val="1"/>
      <sheetName val="Смета 1свод"/>
      <sheetName val="№5 СУБ Инж защ"/>
      <sheetName val="Смета 2"/>
      <sheetName val="информация"/>
      <sheetName val="Текущие цены"/>
      <sheetName val="рабочий"/>
      <sheetName val="окраска"/>
      <sheetName val="отчет эл_эн  2000"/>
      <sheetName val="3.1 ТХ"/>
      <sheetName val="ЗП_ЮНГ"/>
      <sheetName val="СметаСводная 1 оч"/>
      <sheetName val="пятилетка"/>
      <sheetName val="мониторинг"/>
      <sheetName val="Спецификация"/>
      <sheetName val="См_1_наруж_водопровод"/>
      <sheetName val="свод_2"/>
      <sheetName val="Разработка_проекта"/>
      <sheetName val="КП_НовоКов"/>
      <sheetName val="Данные_для_расчёта_сметы"/>
      <sheetName val="Коэфф1_"/>
      <sheetName val="Прайс_лист"/>
      <sheetName val="СметаСводная_1_оч"/>
      <sheetName val="свод (2)"/>
      <sheetName val="Калплан ОИ2 Макм крестики"/>
      <sheetName val="ПОДПИСИ"/>
      <sheetName val="РАСЧЕТ"/>
      <sheetName val="эл_химз_1"/>
      <sheetName val="геология_1"/>
      <sheetName val="6_141"/>
      <sheetName val="6_3_11"/>
      <sheetName val="6_201"/>
      <sheetName val="6_4_11"/>
      <sheetName val="6_11_1__сторонние1"/>
      <sheetName val="8_14_КР_(списание)ОПСТИКР1"/>
      <sheetName val="6_14_КР"/>
      <sheetName val="Текущие_цены"/>
      <sheetName val="Зап-3-_СЦБ"/>
      <sheetName val="Пример_расчета"/>
      <sheetName val="СметаСводная_Рыб"/>
      <sheetName val="отчет_эл_эн__2000"/>
      <sheetName val="к_84-к_83"/>
      <sheetName val="6.3"/>
      <sheetName val="6.7"/>
      <sheetName val="6.3.1.3"/>
      <sheetName val="КП (2)"/>
      <sheetName val="Бюджет"/>
      <sheetName val="Norm"/>
      <sheetName val="свод 3"/>
      <sheetName val="ID"/>
      <sheetName val="Смета 1"/>
      <sheetName val="Смета2_проект__раб_"/>
      <sheetName val="Смета_1"/>
      <sheetName val="Св. смета"/>
      <sheetName val="РБС ИЗМ1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Вспомогательный"/>
      <sheetName val="Calc"/>
      <sheetName val="История"/>
      <sheetName val="Р1"/>
      <sheetName val="Параметры_i"/>
      <sheetName val="Таблица 2"/>
      <sheetName val="Input"/>
      <sheetName val="Calculation"/>
      <sheetName val="Амур ДОН"/>
      <sheetName val="кп ГК"/>
      <sheetName val="Справочные данные"/>
      <sheetName val="Б.Сатка"/>
      <sheetName val="total"/>
      <sheetName val="Комплектация"/>
      <sheetName val="трубы"/>
      <sheetName val="СМР"/>
      <sheetName val="дороги"/>
      <sheetName val="РН-ПНГ"/>
      <sheetName val="влад-таблица"/>
      <sheetName val="2002(v1)"/>
      <sheetName val="Подрядчики"/>
      <sheetName val="Январь"/>
      <sheetName val="Итог"/>
      <sheetName val="мсн"/>
      <sheetName val="мат"/>
      <sheetName val="3.5"/>
      <sheetName val="справка"/>
      <sheetName val="суб.подряд"/>
      <sheetName val="ПСБ - ОЭ"/>
      <sheetName val="суб_подряд"/>
      <sheetName val="ПСБ_-_ОЭ"/>
      <sheetName val="D"/>
      <sheetName val="Ачинский НПЗ"/>
      <sheetName val="4"/>
      <sheetName val="ИД"/>
      <sheetName val="См3 СЦБ-зап"/>
      <sheetName val="смета СИД"/>
      <sheetName val="часы"/>
      <sheetName val="ресурсная вед."/>
      <sheetName val="ИДвалка"/>
      <sheetName val="р.Волхов"/>
      <sheetName val="КП к ГК"/>
      <sheetName val="изыскания 2"/>
      <sheetName val="Калплан Кра"/>
      <sheetName val="Материалы"/>
      <sheetName val="Смета терзем"/>
      <sheetName val="смета 2 проект. работы"/>
      <sheetName val="Хар_"/>
      <sheetName val="С1_"/>
      <sheetName val="СтрЗапасов (2)"/>
      <sheetName val="НМ расчеты"/>
      <sheetName val="СС замеч с ответами"/>
      <sheetName val="начало"/>
      <sheetName val="Main"/>
      <sheetName val="УП _2004"/>
      <sheetName val="Курсы"/>
      <sheetName val="3.2"/>
      <sheetName val="3.3"/>
      <sheetName val="Р2.1"/>
      <sheetName val="Р2.2"/>
      <sheetName val="Р3"/>
      <sheetName val="Р4"/>
      <sheetName val="Р5"/>
      <sheetName val="Р7"/>
      <sheetName val="Удельные(проф.)"/>
      <sheetName val="Константы и результаты"/>
      <sheetName val="Лизинг"/>
      <sheetName val="расчет №3"/>
      <sheetName val="в работу"/>
      <sheetName val="1ПС"/>
      <sheetName val="20_Кредиты краткосрочные"/>
      <sheetName val="ц_1991"/>
      <sheetName val="ДКС"/>
      <sheetName val="Етыпур"/>
      <sheetName val="НВГПЗ"/>
      <sheetName val="НГКХ"/>
      <sheetName val="ПСП"/>
      <sheetName val="Тобольск"/>
      <sheetName val="УПН"/>
      <sheetName val="ПСПавтодор"/>
      <sheetName val="Лист3"/>
      <sheetName val="АЧ"/>
      <sheetName val="кп"/>
      <sheetName val="Кал.план Жукова даты - не надо"/>
      <sheetName val="6.11 новый"/>
      <sheetName val="Баланс (Ф1)"/>
      <sheetName val="К"/>
      <sheetName val="Общая часть"/>
      <sheetName val="Табл.5"/>
      <sheetName val="Табл.2"/>
      <sheetName val="Исх.данные"/>
      <sheetName val="MAIN_PARAMETERS"/>
      <sheetName val="RSOILBAL"/>
      <sheetName val="ВКЕ"/>
      <sheetName val="rvldmrv"/>
      <sheetName val="Additives"/>
      <sheetName val="Ryazan"/>
      <sheetName val="Assumpt"/>
      <sheetName val="Control"/>
      <sheetName val="Параметры"/>
      <sheetName val="См №3 ОПР"/>
      <sheetName val="см.№6 АВЗУ и ГПЗУ"/>
      <sheetName val="Геофизика"/>
      <sheetName val="Геодезия"/>
      <sheetName val="Экология1"/>
      <sheetName val="НГХК"/>
      <sheetName val="КП к снег Рыбинская"/>
      <sheetName val="АУП"/>
      <sheetName val="CENTR"/>
      <sheetName val="4сд"/>
      <sheetName val="2сд"/>
      <sheetName val="7сд"/>
      <sheetName val="Lim"/>
      <sheetName val="Справочник"/>
      <sheetName val="PwC Copies from old models --&gt;&gt;"/>
      <sheetName val="Справочники"/>
      <sheetName val="Сравнение ДПН факт 06-07"/>
      <sheetName val="Journals"/>
      <sheetName val="Names"/>
      <sheetName val="Input Assumptions"/>
      <sheetName val="DMTR_BP_03"/>
      <sheetName val="см №1.1 Геодезические работы "/>
      <sheetName val="см №1.4 Экология "/>
      <sheetName val="АСУ ТП 1 этап ПД"/>
      <sheetName val="2.2 "/>
      <sheetName val="Расчет курса"/>
      <sheetName val="XLR_NoRangeSheet"/>
      <sheetName val="НЕДЕЛИ"/>
      <sheetName val="GD"/>
      <sheetName val="Перечень Заказчиков"/>
      <sheetName val="СП"/>
      <sheetName val="Opex personnel (Term facs)"/>
      <sheetName val="Капитальные затраты"/>
      <sheetName val="трансформация1"/>
      <sheetName val="Destination"/>
      <sheetName val="breakdown"/>
      <sheetName val="EKDEB90"/>
      <sheetName val="Коэф КВ"/>
      <sheetName val="кп (3)"/>
      <sheetName val="13_1"/>
      <sheetName val=""/>
      <sheetName val="матер."/>
      <sheetName val="КП Прим (3)"/>
      <sheetName val="фонтан разбитый2"/>
      <sheetName val="накладная"/>
      <sheetName val="Акт"/>
      <sheetName val="Смета-Т"/>
      <sheetName val="Смета 3 Гидролог"/>
      <sheetName val="Записка СЦБ"/>
      <sheetName val="РС "/>
      <sheetName val="геолог"/>
      <sheetName val="Курс доллара"/>
      <sheetName val="Календарь новый"/>
      <sheetName val="Смета № 1 ИИ линия"/>
      <sheetName val="Дополнительные параметры"/>
      <sheetName val="ЛЧ"/>
      <sheetName val="Leistungsakt"/>
      <sheetName val="Свод объем"/>
      <sheetName val="Дог цена"/>
      <sheetName val="SakhNIPI5"/>
      <sheetName val="ПИР"/>
      <sheetName val="1155"/>
      <sheetName val="выборка на22 июня"/>
      <sheetName val="HP_и_оргтехника"/>
      <sheetName val="СМЕТА_проект"/>
      <sheetName val="Лист_опроса"/>
      <sheetName val="ОПС"/>
      <sheetName val="СметаСводная_снег"/>
      <sheetName val="Хаттон_90_90_Femco"/>
      <sheetName val="свод_общ"/>
      <sheetName val="таблица_руководству"/>
      <sheetName val="Суточная_добыча_за_неделю"/>
      <sheetName val="ИПЦ2002-2004"/>
      <sheetName val="Восстановл_Лист75"/>
      <sheetName val="Восстановл_Лист76"/>
      <sheetName val="Восстановл_Лист77"/>
      <sheetName val="Восстановл_Лист78"/>
      <sheetName val="Восстановл_Лист79"/>
      <sheetName val="Восстановл_Лист80"/>
      <sheetName val="Восстановл_Лист81"/>
      <sheetName val="Восстановл_Лист82"/>
      <sheetName val="Восстановл_Лист83"/>
      <sheetName val="Восстановл_Лист84"/>
      <sheetName val="Восстановл_Лист85"/>
      <sheetName val="Восстановл_Лист88"/>
      <sheetName val="Восстановл_Лист91"/>
      <sheetName val="Восстановл_Лист92"/>
      <sheetName val="Восстановл_Лист86"/>
      <sheetName val="Восстановл_Лист89"/>
      <sheetName val="Восстановл_Лист87"/>
      <sheetName val="Восстановл_Лист90"/>
      <sheetName val="Восстановл_Лист93"/>
      <sheetName val="Восстановл_Лист94"/>
      <sheetName val="Восстановл_Лист95"/>
      <sheetName val="Восстановл_Лист38"/>
      <sheetName val="Восстановл_Лист40"/>
      <sheetName val="Восстановл_Лист39"/>
      <sheetName val="Восстановл_Лист41"/>
      <sheetName val="Восстановл_Лист8"/>
      <sheetName val="Восстановл_Лист17"/>
      <sheetName val="СметаСводная_павильон"/>
      <sheetName val="3труба (П)"/>
      <sheetName val="15"/>
      <sheetName val="Восстановл_Лист37"/>
      <sheetName val="Объемы работ по ПВ"/>
      <sheetName val="16"/>
      <sheetName val="Таблица 5"/>
      <sheetName val="Таблица 3"/>
      <sheetName val="Коэф"/>
      <sheetName val="1.401.2"/>
      <sheetName val="Source lists"/>
      <sheetName val="PO Data"/>
      <sheetName val="Rub"/>
      <sheetName val="ПД"/>
      <sheetName val="свод_3"/>
      <sheetName val="3_1"/>
      <sheetName val="Коммерческие_расходы"/>
      <sheetName val="СС_замеч_с_ответами"/>
      <sheetName val="ПДР_ООО_&quot;Юкос_ФБЦ&quot;"/>
      <sheetName val="УП__2004"/>
      <sheetName val="Ачинский_НПЗ"/>
      <sheetName val="3_2"/>
      <sheetName val="3_3"/>
      <sheetName val="Р2_1"/>
      <sheetName val="Р2_2"/>
      <sheetName val="Удельные(проф_)"/>
      <sheetName val="Константы_и_результаты"/>
      <sheetName val="расчет_№3"/>
      <sheetName val="в_работу"/>
      <sheetName val="№5_СУБ_Инж_защ"/>
      <sheetName val="Сводная_смета"/>
      <sheetName val="исходные_данные"/>
      <sheetName val="расчетные_таблицы"/>
      <sheetName val="Исполнение__освоение_по_закупк_"/>
      <sheetName val="Исполнение_для_Ускова"/>
      <sheetName val="Выборка_по_отсыпкам"/>
      <sheetName val="ИП__отсыпки_"/>
      <sheetName val="ИП__отсыпки_ФОТ_диз_т_"/>
      <sheetName val="ИП__отсыпки___выборка_"/>
      <sheetName val="Исполнение_по_оборуд_"/>
      <sheetName val="Исполнение_по_оборуд___2_"/>
      <sheetName val="Исполнение_сжато"/>
      <sheetName val="Форма_для_бурения"/>
      <sheetName val="Форма_для_КС"/>
      <sheetName val="Форма_для_ГР"/>
      <sheetName val="Смета_1свод"/>
      <sheetName val="Прибыль_опл"/>
      <sheetName val="Амур_ДОН"/>
      <sheetName val="справ_1"/>
      <sheetName val="Перечень_ИУ"/>
      <sheetName val="3_1_ТХ"/>
      <sheetName val="1_3"/>
      <sheetName val="К_рын"/>
      <sheetName val="3_5"/>
      <sheetName val="См3_СЦБ-зап"/>
      <sheetName val="СметаСводная_Колпино"/>
      <sheetName val="Смета_2"/>
      <sheetName val="Таблица_4_АСУТП"/>
      <sheetName val="20_Кредиты_краткосрочные"/>
      <sheetName val="Перечень_Заказчиков"/>
      <sheetName val="Переменные_и_константы"/>
      <sheetName val="КП_к_снег_Рыбинская"/>
      <sheetName val="Смета_5_2__Кусты25,29,31,65"/>
      <sheetName val="Табл_5"/>
      <sheetName val="Табл_2"/>
      <sheetName val="Капитальные_затраты"/>
      <sheetName val="Opex_personnel_(Term_facs)"/>
      <sheetName val="КП_(2)"/>
      <sheetName val="2_2_"/>
      <sheetName val="Исходные"/>
      <sheetName val="Капвложения"/>
      <sheetName val="259-290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  <sheetName val="Восстановл_Лист5"/>
      <sheetName val="Восстановл_Лист29"/>
      <sheetName val="Восстановл_Лист2"/>
      <sheetName val="Восстановл_Лист27"/>
      <sheetName val="Восстановл_Лист28"/>
      <sheetName val="Восстановл_Лист12"/>
      <sheetName val="Восстановл_Лист14"/>
      <sheetName val="Восстановл_Лист1"/>
      <sheetName val="Восстановл_Лист18"/>
      <sheetName val="Восстановл_Лист25"/>
      <sheetName val="ГПК"/>
      <sheetName val="Западн"/>
      <sheetName val="ПСП "/>
      <sheetName val="Спр_общий"/>
      <sheetName val="р_Волхов"/>
      <sheetName val="р_Нева"/>
      <sheetName val="р_Молога"/>
      <sheetName val="18_рек_Ю-Х"/>
      <sheetName val="нпс_Палкино"/>
      <sheetName val="Россия_-_Китай"/>
      <sheetName val="КМ_210-238"/>
      <sheetName val="БТС-2_км_405-459"/>
      <sheetName val="БТС-2_км_405-453"/>
      <sheetName val="БТС-2_км_313-352"/>
      <sheetName val="БТС-2_км326-352"/>
      <sheetName val="Улейма_И"/>
      <sheetName val="Белая_УБКА"/>
      <sheetName val="км_72-75р_Левоннька"/>
      <sheetName val="Б_Сатка"/>
      <sheetName val="киенгоп-н_Челны_км_104-206"/>
      <sheetName val="ВЛ_Урдома"/>
      <sheetName val="Вл_Микунь_Урдома"/>
      <sheetName val="ВЛ_Синдор-Микунь"/>
      <sheetName val="Тон_Чермасан"/>
      <sheetName val="Трасса_км_16-147"/>
      <sheetName val="трасса_0-76"/>
      <sheetName val="Колва_78"/>
      <sheetName val="Гидрология__р_Колва_км_38"/>
      <sheetName val="ПСП_"/>
      <sheetName val="Стр1По"/>
      <sheetName val="Новая сводка (до бюджета) (2)"/>
      <sheetName val="Что пришло"/>
      <sheetName val="влад-таблица (2)"/>
      <sheetName val="Новая сводка (до бюджета)"/>
      <sheetName val="Сводка"/>
      <sheetName val="Новая сводка"/>
      <sheetName val="Бю-т"/>
      <sheetName val="ПерехОстатки"/>
      <sheetName val="Общие расходы"/>
      <sheetName val="Новая сводка (по бюджету)"/>
      <sheetName val="âëàä-òàáëèöà"/>
      <sheetName val="Íîâàÿ ñâîäêà (äî áþäæåòà) (2)"/>
      <sheetName val="×òî ïðèøëî"/>
      <sheetName val="âëàä-òàáëèöà (2)"/>
      <sheetName val="Íîâàÿ ñâîäêà (äî áþäæåòà)"/>
      <sheetName val="Ñâîäêà"/>
      <sheetName val="Íîâàÿ ñâîäêà"/>
      <sheetName val="Áþ-ò"/>
      <sheetName val="ÏåðåõÎñòàòêè"/>
      <sheetName val="Îáùèå ðàñõîäû"/>
      <sheetName val="Íîâàÿ ñâîäêà (ïî áþäæåòó)"/>
      <sheetName val="влад_таблица"/>
      <sheetName val="6.10.1"/>
      <sheetName val="Восстановл_Лист16"/>
      <sheetName val="6.7.3_ТН"/>
      <sheetName val="6.1"/>
      <sheetName val="НДС"/>
      <sheetName val="Гр5(о)"/>
      <sheetName val="пр_5_1"/>
      <sheetName val="Россия"/>
      <sheetName val="Украина"/>
      <sheetName val="Белорусия"/>
      <sheetName val="6.52-свод"/>
      <sheetName val="Новая_сводка_(до_бюджета)_(2)"/>
      <sheetName val="Что_пришло"/>
      <sheetName val="влад-таблица_(2)"/>
      <sheetName val="Новая_сводка_(до_бюджета)"/>
      <sheetName val="Новая_сводка"/>
      <sheetName val="Общие_расходы"/>
      <sheetName val="Новая_сводка_(по_бюджету)"/>
      <sheetName val="Íîâàÿ_ñâîäêà_(äî_áþäæåòà)_(2)"/>
      <sheetName val="×òî_ïðèøëî"/>
      <sheetName val="âëàä-òàáëèöà_(2)"/>
      <sheetName val="Íîâàÿ_ñâîäêà_(äî_áþäæåòà)"/>
      <sheetName val="Íîâàÿ_ñâîäêà"/>
      <sheetName val="Îáùèå_ðàñõîäû"/>
      <sheetName val="Íîâàÿ_ñâîäêà_(ïî_áþäæåòó)"/>
      <sheetName val="6_10_1"/>
      <sheetName val="6_7_3_ТН"/>
      <sheetName val="6_1"/>
      <sheetName val="ЦО"/>
      <sheetName val="Статьи"/>
      <sheetName val="2"/>
      <sheetName val="Новая_сводка_(до_бюджета)_(2)1"/>
      <sheetName val="Что_пришло1"/>
      <sheetName val="влад-таблица_(2)1"/>
      <sheetName val="Новая_сводка_(до_бюджета)1"/>
      <sheetName val="Новая_сводка1"/>
      <sheetName val="Общие_расходы1"/>
      <sheetName val="Новая_сводка_(по_бюджету)1"/>
      <sheetName val="Íîâàÿ_ñâîäêà_(äî_áþäæåòà)_(2)1"/>
      <sheetName val="×òî_ïðèøëî1"/>
      <sheetName val="âëàä-òàáëèöà_(2)1"/>
      <sheetName val="Íîâàÿ_ñâîäêà_(äî_áþäæåòà)1"/>
      <sheetName val="Íîâàÿ_ñâîäêà1"/>
      <sheetName val="Îáùèå_ðàñõîäû1"/>
      <sheetName val="Íîâàÿ_ñâîäêà_(ïî_áþäæåòó)1"/>
      <sheetName val="6_10_11"/>
      <sheetName val="6_7_3_ТН1"/>
      <sheetName val="6_11"/>
      <sheetName val="6_52-свод"/>
      <sheetName val="ДДС (Форма №3)"/>
      <sheetName val="09-07"/>
      <sheetName val="Титул1"/>
      <sheetName val="Титул2"/>
      <sheetName val="Титул3"/>
      <sheetName val="Info"/>
      <sheetName val="свод_ИИР"/>
      <sheetName val="М_1"/>
      <sheetName val="Сводная "/>
      <sheetName val="7.ТХ Сети (кор)"/>
      <sheetName val="Tier 311208"/>
      <sheetName val="Акт выбора"/>
      <sheetName val="См.№7 Эл."/>
      <sheetName val="См.№8 Пож."/>
      <sheetName val="См.№3 ВиК"/>
      <sheetName val="РСС_АУ"/>
      <sheetName val="Раб.АУ"/>
      <sheetName val="Восстановл_Лист42"/>
      <sheetName val="Восстановл_Лист22"/>
      <sheetName val="Восстановл_Лист43"/>
      <sheetName val="Восстановл_Лист24"/>
      <sheetName val="Восстановл_Лист48"/>
      <sheetName val="Восстановл_Лист50"/>
      <sheetName val="Восстановл_Лист30"/>
      <sheetName val="Восстановл_Лист51"/>
      <sheetName val="Восстановл_Лист23"/>
      <sheetName val="Восстановл_Лист32"/>
      <sheetName val="Восстановл_Лист52"/>
      <sheetName val="Восстановл_Лист53"/>
      <sheetName val="Восстановл_Лист55"/>
      <sheetName val="Восстановл_Лист56"/>
      <sheetName val="Восстановл_Лист26"/>
      <sheetName val="Восстановл_Лист57"/>
      <sheetName val="Восстановл_Лист58"/>
      <sheetName val="Восстановл_Лист59"/>
      <sheetName val="Восстановл_Лист60"/>
      <sheetName val="Восстановл_Лист61"/>
      <sheetName val="Восстановл_Лист3"/>
      <sheetName val="Восстановл_Лист62"/>
      <sheetName val="Восстановл_Лист63"/>
      <sheetName val="Восстановл_Лист64"/>
      <sheetName val="Восстановл_Лист35"/>
      <sheetName val="Восстановл_Лист67"/>
      <sheetName val="Восстановл_Лист68"/>
      <sheetName val="Восстановл_Лист65"/>
      <sheetName val="Восстановл_Лист69"/>
      <sheetName val="Восстановл_Лист66"/>
      <sheetName val="Восстановл_Лист97"/>
      <sheetName val="Восстановл_Лист54"/>
      <sheetName val="Восстановл_Лист70"/>
      <sheetName val="Восстановл_Лист96"/>
      <sheetName val="Восстановл_Лист33"/>
      <sheetName val="Восстановл_Лист71"/>
      <sheetName val="Восстановл_Лист36"/>
      <sheetName val="Восстановл_Лист98"/>
      <sheetName val="Восстановл_Лист34"/>
      <sheetName val="Восстановл_Лист72"/>
      <sheetName val="Восстановл_Лист73"/>
      <sheetName val="Восстановл_Лист74"/>
      <sheetName val="Восстановл_Лист31"/>
      <sheetName val="№1"/>
      <sheetName val="Сметы за сопровождение"/>
      <sheetName val="СМ_x000b__x0011__x0012__x000c__x0011__x0011__x0011__x0011__x0011__x0011_"/>
      <sheetName val="ᄀᄀᄀᄀᄀᄀᄀᄀᄀᄀᄀᄀᄀᄀᄀᄀᄀ"/>
      <sheetName val="См.3_АСУ"/>
      <sheetName val="Полигон - ИЭИ "/>
      <sheetName val="Ком"/>
      <sheetName val="Смета ТЗ АСУ-16"/>
      <sheetName val="База Геодезия"/>
      <sheetName val="База Геология"/>
      <sheetName val="База Геофизика"/>
      <sheetName val="4.1.1"/>
      <sheetName val="исп.1.1.1"/>
      <sheetName val="База Гидро"/>
      <sheetName val="4.2.1"/>
      <sheetName val="исп.1.1.2"/>
      <sheetName val="Исп. смета этап 1.1, 1.2"/>
      <sheetName val="Экология-3"/>
      <sheetName val="АСУ-линия-1"/>
      <sheetName val="ТЗ АСУ-1"/>
      <sheetName val="лч и кам"/>
      <sheetName val="2-stage"/>
      <sheetName val="ИД СМР"/>
      <sheetName val="Вспом."/>
      <sheetName val="УКП"/>
      <sheetName val="БД"/>
      <sheetName val="Норм"/>
      <sheetName val="Лист4"/>
      <sheetName val="Общий"/>
      <sheetName val="ТабР"/>
      <sheetName val="Lucent"/>
      <sheetName val="BACT"/>
      <sheetName val="Общ"/>
      <sheetName val="эл_химз_2"/>
      <sheetName val="геология_2"/>
      <sheetName val="6_142"/>
      <sheetName val="6_3_12"/>
      <sheetName val="6_202"/>
      <sheetName val="6_4_12"/>
      <sheetName val="6_11_1__сторонние2"/>
      <sheetName val="8_14_КР_(списание)ОПСТИКР2"/>
      <sheetName val="6_14_КР1"/>
      <sheetName val="Данные_для_расчёта_сметы1"/>
      <sheetName val="Пример_расчета1"/>
      <sheetName val="свод_21"/>
      <sheetName val="Зап-3-_СЦБ1"/>
      <sheetName val="СметаСводная_Рыб1"/>
      <sheetName val="Текущие_цены1"/>
      <sheetName val="отчет_эл_эн__20001"/>
      <sheetName val="к_84-к_831"/>
      <sheetName val="Коэфф1_1"/>
      <sheetName val="6_3"/>
      <sheetName val="6_7"/>
      <sheetName val="6_3_1_3"/>
      <sheetName val="Смета2_проект__раб_1"/>
      <sheetName val="Смета_11"/>
      <sheetName val="Production_and_Spend"/>
      <sheetName val="Прайс_лист1"/>
      <sheetName val="См_1_наруж_водопровод1"/>
      <sheetName val="Разработка_проекта1"/>
      <sheetName val="КП_НовоКов1"/>
      <sheetName val="СметаСводная_1_оч1"/>
      <sheetName val="свод_(2)"/>
      <sheetName val="Калплан_ОИ2_Макм_крестики"/>
      <sheetName val="Св__смета"/>
      <sheetName val="РБС_ИЗМ1"/>
      <sheetName val="Таблица_2"/>
      <sheetName val="ст_ГТМ"/>
      <sheetName val="кп_ГК"/>
      <sheetName val="Справочные_данные"/>
      <sheetName val="суб_подряд1"/>
      <sheetName val="ПСБ_-_ОЭ1"/>
      <sheetName val="смета_СИД"/>
      <sheetName val="ресурсная_вед_"/>
      <sheetName val="КП_к_ГК"/>
      <sheetName val="изыскания_2"/>
      <sheetName val="Калплан_Кра"/>
      <sheetName val="6_11_новый"/>
      <sheetName val="СМ"/>
      <sheetName val="8"/>
      <sheetName val="исх-данные"/>
      <sheetName val="MararashAA"/>
      <sheetName val="ПРОЦЕНТЫ"/>
      <sheetName val="Пра_x0000_с_лист"/>
      <sheetName val="ПС_x0000__x0000__x0000__x0000__x0000__x0000_"/>
      <sheetName val="Бл.электр."/>
      <sheetName val="2 Геология"/>
      <sheetName val="Объем работ"/>
      <sheetName val="Виды работ АСО"/>
      <sheetName val="таблица_руко_x0019__x0015__x0009__x0003__x000c__x0011__x0011_"/>
      <sheetName val="ФОТ для смет"/>
      <sheetName val="ЛС_РЕС"/>
      <sheetName val="_x0000__x0000_"/>
      <sheetName val="таблица_руко_x0019__x0015_ _x0003__x000c__x0011__x0011_"/>
      <sheetName val="КБК ДПК"/>
      <sheetName val="Сводный"/>
      <sheetName val="3_гидромет"/>
      <sheetName val="6"/>
      <sheetName val="СМИС"/>
      <sheetName val="basa"/>
      <sheetName val="ПД-2.2"/>
      <sheetName val="1.14"/>
      <sheetName val="1.7"/>
      <sheetName val="Имя"/>
      <sheetName val="кап.ремонт"/>
      <sheetName val="База"/>
      <sheetName val="СВ 2"/>
      <sheetName val="1.2_"/>
      <sheetName val="Base"/>
      <sheetName val="Настр"/>
      <sheetName val="Распределение_затрат"/>
      <sheetName val="ЗАТ_ПОДР"/>
      <sheetName val="ПРОЧИЕ_ЗАТР"/>
      <sheetName val="ПОКУП_ВОДА"/>
      <sheetName val="РАСПРЕД ПО ПРОЦЕСС"/>
      <sheetName val="РЕАГ_КАТАЛ"/>
      <sheetName val="СЫРЬЕ"/>
      <sheetName val="СМЕТА_ТЕКРЕМ"/>
      <sheetName val="УСЛУГИ_ПРОМХАР"/>
      <sheetName val="Обор"/>
      <sheetName val="Приложение 2"/>
      <sheetName val="Должности"/>
      <sheetName val="Лист"/>
      <sheetName val="Исх"/>
      <sheetName val="Исх."/>
      <sheetName val="#ССЫЛКА"/>
      <sheetName val="пофакторный"/>
      <sheetName val="РАСШИФ_ЦЕХ_РАСХ"/>
      <sheetName val="топ"/>
      <sheetName val="Дог_рас"/>
      <sheetName val="Ограничения шаблон"/>
      <sheetName val="Причины отклонений"/>
      <sheetName val="Статус работы"/>
      <sheetName val="Уровень график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/>
      <sheetData sheetId="229"/>
      <sheetData sheetId="230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/>
      <sheetData sheetId="366"/>
      <sheetData sheetId="367"/>
      <sheetData sheetId="368" refreshError="1"/>
      <sheetData sheetId="369"/>
      <sheetData sheetId="370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ектр (доп)"/>
      <sheetName val="ПС 110 кВ (доп)"/>
      <sheetName val=" КИП и А(доп)"/>
      <sheetName val="содержание том 8"/>
      <sheetName val="ПС 110 кВ _доп_"/>
      <sheetName val="W28"/>
    </sheetNames>
    <sheetDataSet>
      <sheetData sheetId="0"/>
      <sheetData sheetId="1" refreshError="1">
        <row r="8">
          <cell r="D8" t="str">
            <v>Сметная стоимость</v>
          </cell>
        </row>
        <row r="9">
          <cell r="D9" t="str">
            <v>Нормативная трудоемкость</v>
          </cell>
        </row>
        <row r="12">
          <cell r="B12" t="str">
            <v>Номер или шифр</v>
          </cell>
          <cell r="C12" t="str">
            <v>Наименование и техническая характеристика</v>
          </cell>
          <cell r="F12" t="str">
            <v>Затраты труда</v>
          </cell>
        </row>
        <row r="13">
          <cell r="B13" t="str">
            <v xml:space="preserve">норматива, </v>
          </cell>
          <cell r="C13" t="str">
            <v xml:space="preserve">оборудования или видов работ,ресурсов </v>
          </cell>
          <cell r="D13" t="str">
            <v>Единица</v>
          </cell>
          <cell r="E13" t="str">
            <v>Кол-во</v>
          </cell>
          <cell r="F13" t="str">
            <v>на един.</v>
          </cell>
        </row>
        <row r="14">
          <cell r="B14" t="str">
            <v>ценника</v>
          </cell>
          <cell r="C14" t="str">
            <v>и затрат</v>
          </cell>
          <cell r="D14" t="str">
            <v>измер.</v>
          </cell>
          <cell r="F14" t="str">
            <v>измерения</v>
          </cell>
        </row>
        <row r="15">
          <cell r="B15" t="str">
            <v>2</v>
          </cell>
          <cell r="C15" t="str">
            <v>3</v>
          </cell>
          <cell r="D15" t="str">
            <v>4</v>
          </cell>
          <cell r="E15" t="str">
            <v>5</v>
          </cell>
          <cell r="F15" t="str">
            <v>6</v>
          </cell>
        </row>
        <row r="16">
          <cell r="B16" t="str">
            <v>МДС 81-27.2001</v>
          </cell>
          <cell r="C16" t="str">
            <v>К стеснен.=1,2 (85% работ См.№10и)</v>
          </cell>
        </row>
        <row r="17">
          <cell r="B17" t="str">
            <v>табл.1.п.1</v>
          </cell>
          <cell r="C17" t="str">
            <v>27112,8*0,85*0,2=4609</v>
          </cell>
        </row>
        <row r="18">
          <cell r="B18" t="str">
            <v>ГЭСНп -2001</v>
          </cell>
        </row>
      </sheetData>
      <sheetData sheetId="2" refreshError="1"/>
      <sheetData sheetId="3" refreshError="1"/>
      <sheetData sheetId="4"/>
      <sheetData sheetId="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 см мон (2)"/>
      <sheetName val="Коэфф"/>
      <sheetName val="св см Бр нов (2)"/>
      <sheetName val="См Б"/>
      <sheetName val="Cпец Б"/>
      <sheetName val="св см Суз нов"/>
      <sheetName val="См Суз"/>
      <sheetName val="CпецС"/>
      <sheetName val="св см Поч н   "/>
      <sheetName val="См Поч"/>
      <sheetName val="CпецПоч"/>
      <sheetName val="св см Лок н  "/>
      <sheetName val="См Локоть"/>
      <sheetName val="CпецЛок"/>
      <sheetName val="св см Тр"/>
      <sheetName val="См Труб"/>
      <sheetName val="CпецТруб"/>
      <sheetName val="св см Уне"/>
      <sheetName val="См Ун"/>
      <sheetName val="CпецУн"/>
      <sheetName val="св см Дуб н  (2)"/>
      <sheetName val="св Дуб"/>
      <sheetName val="См Дуб"/>
      <sheetName val="CпецДуб"/>
      <sheetName val="св см Кл н"/>
      <sheetName val="См Клет"/>
      <sheetName val="CпецКлет "/>
      <sheetName val="св см Кл им н "/>
      <sheetName val="См Клим"/>
      <sheetName val="CпецКлим"/>
      <sheetName val="св см жук"/>
      <sheetName val="См жук"/>
      <sheetName val="Cпецжук"/>
      <sheetName val="св см Дят  (2)"/>
      <sheetName val="См Дят"/>
      <sheetName val="CпецДят"/>
      <sheetName val="св см Клинц н "/>
      <sheetName val="См Клинц"/>
      <sheetName val="Cпец Клинц"/>
      <sheetName val="св см Сур нов"/>
      <sheetName val="См Сураж"/>
      <sheetName val="Cпец Сураж"/>
      <sheetName val="СводнСР"/>
      <sheetName val="Командировочн"/>
      <sheetName val="матНеучтЦенЭМ"/>
      <sheetName val="СпецЭМ"/>
      <sheetName val="коэф"/>
      <sheetName val="матНеучтЦенПолы"/>
      <sheetName val="СпецПолы"/>
      <sheetName val="ССМ (2)"/>
      <sheetName val="ССМ"/>
      <sheetName val="ОС2000"/>
      <sheetName val="ОбщестрАС"/>
      <sheetName val="МонтСилЭлОб"/>
      <sheetName val="МатерЭМ"/>
      <sheetName val="МонтОбАнтиобл"/>
      <sheetName val="Пуско-нал"/>
      <sheetName val="Пуско-нал (2)"/>
      <sheetName val="ЛЧ Р"/>
      <sheetName val="План Газпрома"/>
      <sheetName val="Лист5"/>
      <sheetName val="ПЛАН 07-10"/>
      <sheetName val="Акт-Смета_30"/>
      <sheetName val="Смета 1 инж_изыск"/>
      <sheetName val="свод 2"/>
    </sheetNames>
    <sheetDataSet>
      <sheetData sheetId="0" refreshError="1"/>
      <sheetData sheetId="1" refreshError="1">
        <row r="1">
          <cell r="B1">
            <v>2.1600000000000001E-2</v>
          </cell>
        </row>
        <row r="2">
          <cell r="B2">
            <v>1.4E-2</v>
          </cell>
        </row>
        <row r="3">
          <cell r="B3">
            <v>26.82</v>
          </cell>
        </row>
        <row r="4">
          <cell r="B4">
            <v>18.113</v>
          </cell>
        </row>
        <row r="6">
          <cell r="B6">
            <v>5.0000000000000001E-3</v>
          </cell>
        </row>
        <row r="7">
          <cell r="B7">
            <v>0.02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трЛИСТ"/>
      <sheetName val="Фонды"/>
      <sheetName val="ПланПроекта"/>
      <sheetName val="ПланПроекта_ВнешнРейт"/>
      <sheetName val="ПланПредконтр"/>
      <sheetName val="РасчетКомандир1"/>
      <sheetName val="РасчетКомандир2"/>
      <sheetName val="Субподряд"/>
      <sheetName val="Рейты"/>
      <sheetName val="Матрица рекомендуемых Recovery"/>
      <sheetName val="Нормативы"/>
      <sheetName val="КодыВидовДеят"/>
      <sheetName val="Лист1"/>
      <sheetName val="Лист2"/>
      <sheetName val="Лист3"/>
      <sheetName val="ТехЛистФОТрасчет"/>
      <sheetName val="ТехЛистФОТ"/>
    </sheetNames>
    <sheetDataSet>
      <sheetData sheetId="0"/>
      <sheetData sheetId="1"/>
      <sheetData sheetId="2"/>
      <sheetData sheetId="3"/>
      <sheetData sheetId="4"/>
      <sheetData sheetId="5">
        <row r="1">
          <cell r="M1" t="str">
            <v>Приложение к приказу № ___ от _____________2005г.</v>
          </cell>
        </row>
        <row r="2">
          <cell r="M2" t="str">
            <v>Действует с _____________ 2005 г.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  <cell r="M17" t="str">
            <v>Сумма (Евро)</v>
          </cell>
        </row>
        <row r="18">
          <cell r="E18">
            <v>0</v>
          </cell>
          <cell r="M18" t="str">
            <v>без НДС</v>
          </cell>
        </row>
        <row r="19">
          <cell r="E19">
            <v>0</v>
          </cell>
          <cell r="M19">
            <v>0</v>
          </cell>
        </row>
        <row r="20">
          <cell r="E20">
            <v>0</v>
          </cell>
          <cell r="M20">
            <v>126722.72340425532</v>
          </cell>
        </row>
        <row r="21">
          <cell r="E21">
            <v>0</v>
          </cell>
          <cell r="M21">
            <v>107758.29787234042</v>
          </cell>
        </row>
        <row r="22">
          <cell r="E22">
            <v>0</v>
          </cell>
          <cell r="M22">
            <v>4765.9787234042597</v>
          </cell>
        </row>
        <row r="23">
          <cell r="E23">
            <v>0</v>
          </cell>
          <cell r="M23">
            <v>239247</v>
          </cell>
        </row>
        <row r="24">
          <cell r="E24">
            <v>0</v>
          </cell>
          <cell r="M24" t="str">
            <v>руб.</v>
          </cell>
        </row>
        <row r="25">
          <cell r="E25">
            <v>0</v>
          </cell>
          <cell r="M25" t="str">
            <v xml:space="preserve">Евро </v>
          </cell>
        </row>
        <row r="26">
          <cell r="E26">
            <v>0</v>
          </cell>
        </row>
        <row r="27">
          <cell r="E27">
            <v>0</v>
          </cell>
        </row>
        <row r="32">
          <cell r="E32" t="str">
            <v>руб.</v>
          </cell>
        </row>
        <row r="33">
          <cell r="E33" t="str">
            <v>руб.</v>
          </cell>
        </row>
        <row r="35">
          <cell r="E35">
            <v>300</v>
          </cell>
        </row>
        <row r="37">
          <cell r="E37" t="str">
            <v>Период командировки (месяц)</v>
          </cell>
          <cell r="M37" t="str">
            <v>ВСЕГО командировочные (Евро)</v>
          </cell>
        </row>
        <row r="38">
          <cell r="M38">
            <v>0</v>
          </cell>
        </row>
        <row r="39">
          <cell r="M39">
            <v>0</v>
          </cell>
        </row>
        <row r="40">
          <cell r="M40">
            <v>0</v>
          </cell>
        </row>
        <row r="41">
          <cell r="M41">
            <v>0</v>
          </cell>
        </row>
        <row r="42">
          <cell r="M42">
            <v>0</v>
          </cell>
        </row>
        <row r="43">
          <cell r="M43">
            <v>0</v>
          </cell>
        </row>
        <row r="44">
          <cell r="M44">
            <v>0</v>
          </cell>
        </row>
        <row r="45">
          <cell r="M45">
            <v>0</v>
          </cell>
        </row>
        <row r="46">
          <cell r="M46">
            <v>0</v>
          </cell>
        </row>
        <row r="47">
          <cell r="M47">
            <v>0</v>
          </cell>
        </row>
        <row r="48">
          <cell r="M48">
            <v>0</v>
          </cell>
        </row>
        <row r="49">
          <cell r="M49">
            <v>0</v>
          </cell>
        </row>
        <row r="50">
          <cell r="M50">
            <v>0</v>
          </cell>
        </row>
        <row r="51">
          <cell r="M51">
            <v>0</v>
          </cell>
        </row>
        <row r="52">
          <cell r="M52">
            <v>0</v>
          </cell>
        </row>
        <row r="53">
          <cell r="M53">
            <v>0</v>
          </cell>
        </row>
        <row r="54">
          <cell r="M54">
            <v>0</v>
          </cell>
        </row>
        <row r="55">
          <cell r="E55" t="str">
            <v xml:space="preserve"> </v>
          </cell>
          <cell r="M55">
            <v>0</v>
          </cell>
        </row>
        <row r="56">
          <cell r="M56">
            <v>0</v>
          </cell>
        </row>
        <row r="57">
          <cell r="M57">
            <v>0</v>
          </cell>
        </row>
        <row r="58">
          <cell r="M58">
            <v>0</v>
          </cell>
        </row>
        <row r="59">
          <cell r="M59">
            <v>0</v>
          </cell>
        </row>
        <row r="60">
          <cell r="E60" t="str">
            <v>Превышение суточных сверх норм, установленных законодательством</v>
          </cell>
        </row>
        <row r="64">
          <cell r="E64">
            <v>500</v>
          </cell>
        </row>
        <row r="66">
          <cell r="E66" t="str">
            <v>Период командировки (месяц)</v>
          </cell>
          <cell r="M66" t="str">
            <v>ВСЕГО командировочные (Евро)</v>
          </cell>
        </row>
        <row r="67">
          <cell r="M67">
            <v>0</v>
          </cell>
        </row>
        <row r="68">
          <cell r="M68">
            <v>0</v>
          </cell>
        </row>
        <row r="69">
          <cell r="M69">
            <v>0</v>
          </cell>
        </row>
        <row r="70">
          <cell r="E70" t="str">
            <v xml:space="preserve"> </v>
          </cell>
          <cell r="M70">
            <v>0</v>
          </cell>
        </row>
        <row r="71">
          <cell r="M71">
            <v>0</v>
          </cell>
        </row>
        <row r="72">
          <cell r="M72">
            <v>0</v>
          </cell>
        </row>
        <row r="73">
          <cell r="E73" t="str">
            <v xml:space="preserve"> </v>
          </cell>
          <cell r="M73">
            <v>0</v>
          </cell>
        </row>
        <row r="74">
          <cell r="M74">
            <v>0</v>
          </cell>
        </row>
        <row r="75">
          <cell r="M75">
            <v>0</v>
          </cell>
        </row>
        <row r="76">
          <cell r="M76">
            <v>0</v>
          </cell>
        </row>
        <row r="77">
          <cell r="E77" t="str">
            <v xml:space="preserve"> </v>
          </cell>
          <cell r="M77">
            <v>0</v>
          </cell>
        </row>
        <row r="78">
          <cell r="M78">
            <v>0</v>
          </cell>
        </row>
        <row r="79">
          <cell r="M79">
            <v>0</v>
          </cell>
        </row>
        <row r="80">
          <cell r="E80" t="str">
            <v xml:space="preserve"> </v>
          </cell>
          <cell r="M80">
            <v>0</v>
          </cell>
        </row>
        <row r="81">
          <cell r="M81">
            <v>0</v>
          </cell>
        </row>
        <row r="82">
          <cell r="M82">
            <v>0</v>
          </cell>
        </row>
        <row r="83">
          <cell r="M83">
            <v>0</v>
          </cell>
        </row>
        <row r="84">
          <cell r="M84">
            <v>0</v>
          </cell>
        </row>
        <row r="85">
          <cell r="M85">
            <v>0</v>
          </cell>
        </row>
        <row r="86">
          <cell r="M86">
            <v>0</v>
          </cell>
        </row>
        <row r="87">
          <cell r="M87">
            <v>0</v>
          </cell>
        </row>
        <row r="88">
          <cell r="M88">
            <v>0</v>
          </cell>
        </row>
        <row r="89">
          <cell r="E89" t="str">
            <v>Превышение суточных сверх норм, установленных законодательством</v>
          </cell>
        </row>
        <row r="93">
          <cell r="E93">
            <v>1428</v>
          </cell>
        </row>
        <row r="95">
          <cell r="E95">
            <v>39356</v>
          </cell>
        </row>
        <row r="97">
          <cell r="E97" t="str">
            <v>Период командировки (месяц)</v>
          </cell>
          <cell r="M97" t="str">
            <v>ВСЕГО командировочные (Евро)</v>
          </cell>
        </row>
        <row r="98">
          <cell r="E98">
            <v>39356</v>
          </cell>
          <cell r="M98">
            <v>1086.4113475177305</v>
          </cell>
        </row>
        <row r="99">
          <cell r="E99">
            <v>39387</v>
          </cell>
          <cell r="M99">
            <v>1086.4113475177305</v>
          </cell>
        </row>
        <row r="100">
          <cell r="E100">
            <v>39417</v>
          </cell>
          <cell r="M100">
            <v>1086.4113475177305</v>
          </cell>
        </row>
        <row r="101">
          <cell r="E101">
            <v>39448</v>
          </cell>
          <cell r="M101">
            <v>1086.4113475177305</v>
          </cell>
        </row>
        <row r="102">
          <cell r="E102">
            <v>39479</v>
          </cell>
          <cell r="M102">
            <v>1086.4113475177305</v>
          </cell>
        </row>
        <row r="103">
          <cell r="E103">
            <v>39508</v>
          </cell>
          <cell r="M103">
            <v>1086.4113475177305</v>
          </cell>
        </row>
        <row r="104">
          <cell r="E104">
            <v>39539</v>
          </cell>
          <cell r="M104">
            <v>1086.4113475177305</v>
          </cell>
        </row>
        <row r="105">
          <cell r="E105">
            <v>39569</v>
          </cell>
          <cell r="M105">
            <v>1086.4113475177305</v>
          </cell>
        </row>
        <row r="106">
          <cell r="E106">
            <v>39600</v>
          </cell>
          <cell r="M106">
            <v>1086.4113475177305</v>
          </cell>
        </row>
        <row r="107">
          <cell r="E107">
            <v>39630</v>
          </cell>
          <cell r="M107">
            <v>1086.4113475177305</v>
          </cell>
        </row>
        <row r="108">
          <cell r="E108">
            <v>39661</v>
          </cell>
          <cell r="M108">
            <v>1086.4113475177305</v>
          </cell>
        </row>
        <row r="109">
          <cell r="E109">
            <v>39692</v>
          </cell>
          <cell r="M109">
            <v>681.30496453900707</v>
          </cell>
        </row>
        <row r="110">
          <cell r="E110">
            <v>39722</v>
          </cell>
          <cell r="M110">
            <v>1086.4113475177305</v>
          </cell>
        </row>
        <row r="111">
          <cell r="E111">
            <v>39753</v>
          </cell>
          <cell r="M111">
            <v>1086.4113475177305</v>
          </cell>
        </row>
        <row r="112">
          <cell r="E112">
            <v>39783</v>
          </cell>
          <cell r="M112">
            <v>1086.4113475177305</v>
          </cell>
        </row>
        <row r="113">
          <cell r="M113">
            <v>0</v>
          </cell>
        </row>
        <row r="114">
          <cell r="M114">
            <v>0</v>
          </cell>
        </row>
        <row r="115">
          <cell r="M115">
            <v>0</v>
          </cell>
        </row>
        <row r="116">
          <cell r="M116">
            <v>0</v>
          </cell>
        </row>
        <row r="117">
          <cell r="M117">
            <v>0</v>
          </cell>
        </row>
        <row r="118">
          <cell r="E118">
            <v>39356</v>
          </cell>
          <cell r="M118">
            <v>1288.9645390070923</v>
          </cell>
        </row>
        <row r="119">
          <cell r="E119">
            <v>39387</v>
          </cell>
          <cell r="M119">
            <v>1288.9645390070923</v>
          </cell>
        </row>
        <row r="120">
          <cell r="E120">
            <v>39417</v>
          </cell>
          <cell r="M120">
            <v>1288.9645390070923</v>
          </cell>
        </row>
        <row r="121">
          <cell r="E121">
            <v>39448</v>
          </cell>
          <cell r="M121">
            <v>1288.9645390070923</v>
          </cell>
        </row>
        <row r="122">
          <cell r="E122">
            <v>39479</v>
          </cell>
          <cell r="M122">
            <v>1288.9645390070923</v>
          </cell>
        </row>
        <row r="123">
          <cell r="E123">
            <v>39508</v>
          </cell>
          <cell r="M123">
            <v>1288.9645390070923</v>
          </cell>
        </row>
        <row r="124">
          <cell r="E124">
            <v>39539</v>
          </cell>
          <cell r="M124">
            <v>1288.9645390070923</v>
          </cell>
        </row>
        <row r="125">
          <cell r="E125">
            <v>39569</v>
          </cell>
          <cell r="M125">
            <v>1288.9645390070923</v>
          </cell>
        </row>
        <row r="126">
          <cell r="E126">
            <v>39600</v>
          </cell>
          <cell r="M126">
            <v>1288.9645390070923</v>
          </cell>
        </row>
        <row r="127">
          <cell r="E127">
            <v>39630</v>
          </cell>
          <cell r="M127">
            <v>1288.9645390070923</v>
          </cell>
        </row>
        <row r="128">
          <cell r="E128">
            <v>39661</v>
          </cell>
          <cell r="M128">
            <v>1288.9645390070923</v>
          </cell>
        </row>
        <row r="129">
          <cell r="E129">
            <v>39692</v>
          </cell>
          <cell r="M129">
            <v>681.30496453900707</v>
          </cell>
        </row>
        <row r="130">
          <cell r="E130">
            <v>39722</v>
          </cell>
          <cell r="M130">
            <v>1288.9645390070923</v>
          </cell>
        </row>
        <row r="131">
          <cell r="E131">
            <v>39753</v>
          </cell>
          <cell r="M131">
            <v>1288.9645390070923</v>
          </cell>
        </row>
        <row r="132">
          <cell r="E132">
            <v>39783</v>
          </cell>
          <cell r="M132">
            <v>1288.9645390070923</v>
          </cell>
        </row>
        <row r="133">
          <cell r="M133">
            <v>0</v>
          </cell>
        </row>
        <row r="134">
          <cell r="M134">
            <v>0</v>
          </cell>
        </row>
        <row r="135">
          <cell r="M135">
            <v>0</v>
          </cell>
        </row>
        <row r="136">
          <cell r="M136">
            <v>0</v>
          </cell>
        </row>
        <row r="137">
          <cell r="M137">
            <v>0</v>
          </cell>
        </row>
        <row r="138">
          <cell r="E138">
            <v>39356</v>
          </cell>
          <cell r="M138">
            <v>1288.9645390070923</v>
          </cell>
        </row>
        <row r="139">
          <cell r="E139">
            <v>39387</v>
          </cell>
          <cell r="M139">
            <v>1288.9645390070923</v>
          </cell>
        </row>
        <row r="140">
          <cell r="E140">
            <v>39417</v>
          </cell>
          <cell r="M140">
            <v>1288.9645390070923</v>
          </cell>
        </row>
        <row r="141">
          <cell r="E141">
            <v>39448</v>
          </cell>
          <cell r="M141">
            <v>1288.9645390070923</v>
          </cell>
        </row>
        <row r="142">
          <cell r="E142">
            <v>39479</v>
          </cell>
          <cell r="M142">
            <v>1288.9645390070923</v>
          </cell>
        </row>
        <row r="143">
          <cell r="E143">
            <v>39508</v>
          </cell>
          <cell r="M143">
            <v>1288.9645390070923</v>
          </cell>
        </row>
        <row r="144">
          <cell r="E144">
            <v>39539</v>
          </cell>
          <cell r="M144">
            <v>1288.9645390070923</v>
          </cell>
        </row>
        <row r="145">
          <cell r="E145">
            <v>39569</v>
          </cell>
          <cell r="M145">
            <v>1288.9645390070923</v>
          </cell>
        </row>
        <row r="146">
          <cell r="E146">
            <v>39600</v>
          </cell>
          <cell r="M146">
            <v>1288.9645390070923</v>
          </cell>
        </row>
        <row r="147">
          <cell r="E147">
            <v>39630</v>
          </cell>
          <cell r="M147">
            <v>1288.9645390070923</v>
          </cell>
        </row>
        <row r="148">
          <cell r="E148">
            <v>39661</v>
          </cell>
          <cell r="M148">
            <v>1288.9645390070923</v>
          </cell>
        </row>
        <row r="149">
          <cell r="E149">
            <v>39692</v>
          </cell>
          <cell r="M149">
            <v>1288.9645390070923</v>
          </cell>
        </row>
        <row r="150">
          <cell r="E150">
            <v>39722</v>
          </cell>
          <cell r="M150">
            <v>1288.9645390070923</v>
          </cell>
        </row>
        <row r="151">
          <cell r="E151">
            <v>39753</v>
          </cell>
          <cell r="M151">
            <v>1288.9645390070923</v>
          </cell>
        </row>
        <row r="152">
          <cell r="E152">
            <v>39783</v>
          </cell>
          <cell r="M152">
            <v>1288.9645390070923</v>
          </cell>
        </row>
        <row r="153">
          <cell r="M153">
            <v>0</v>
          </cell>
        </row>
        <row r="154">
          <cell r="M154">
            <v>0</v>
          </cell>
        </row>
        <row r="155">
          <cell r="M155">
            <v>0</v>
          </cell>
        </row>
        <row r="156">
          <cell r="M156">
            <v>0</v>
          </cell>
        </row>
        <row r="157">
          <cell r="M157">
            <v>0</v>
          </cell>
        </row>
        <row r="158">
          <cell r="E158">
            <v>39356</v>
          </cell>
          <cell r="M158">
            <v>1288.9645390070923</v>
          </cell>
        </row>
        <row r="159">
          <cell r="E159">
            <v>39387</v>
          </cell>
          <cell r="M159">
            <v>1288.9645390070923</v>
          </cell>
        </row>
        <row r="160">
          <cell r="E160">
            <v>39417</v>
          </cell>
          <cell r="M160">
            <v>1288.9645390070923</v>
          </cell>
        </row>
        <row r="161">
          <cell r="E161">
            <v>39448</v>
          </cell>
          <cell r="M161">
            <v>1288.9645390070923</v>
          </cell>
        </row>
        <row r="162">
          <cell r="E162">
            <v>39479</v>
          </cell>
          <cell r="M162">
            <v>1288.9645390070923</v>
          </cell>
        </row>
        <row r="163">
          <cell r="E163">
            <v>39508</v>
          </cell>
          <cell r="M163">
            <v>1288.9645390070923</v>
          </cell>
        </row>
        <row r="164">
          <cell r="E164">
            <v>39539</v>
          </cell>
          <cell r="M164">
            <v>1288.9645390070923</v>
          </cell>
        </row>
        <row r="165">
          <cell r="E165">
            <v>39569</v>
          </cell>
          <cell r="M165">
            <v>1288.9645390070923</v>
          </cell>
        </row>
        <row r="166">
          <cell r="E166">
            <v>39600</v>
          </cell>
          <cell r="M166">
            <v>1288.9645390070923</v>
          </cell>
        </row>
        <row r="167">
          <cell r="E167">
            <v>39630</v>
          </cell>
          <cell r="M167">
            <v>0</v>
          </cell>
        </row>
        <row r="168">
          <cell r="E168">
            <v>39661</v>
          </cell>
          <cell r="M168">
            <v>0</v>
          </cell>
        </row>
        <row r="169">
          <cell r="E169">
            <v>39692</v>
          </cell>
          <cell r="M169">
            <v>0</v>
          </cell>
        </row>
        <row r="170">
          <cell r="E170">
            <v>39722</v>
          </cell>
          <cell r="M170">
            <v>0</v>
          </cell>
        </row>
        <row r="171">
          <cell r="E171">
            <v>39753</v>
          </cell>
          <cell r="M171">
            <v>0</v>
          </cell>
        </row>
        <row r="172">
          <cell r="E172">
            <v>39783</v>
          </cell>
          <cell r="M172">
            <v>0</v>
          </cell>
        </row>
        <row r="173">
          <cell r="M173">
            <v>0</v>
          </cell>
        </row>
        <row r="174">
          <cell r="M174">
            <v>0</v>
          </cell>
        </row>
        <row r="175">
          <cell r="M175">
            <v>0</v>
          </cell>
        </row>
        <row r="176">
          <cell r="M176">
            <v>0</v>
          </cell>
        </row>
        <row r="177">
          <cell r="M177">
            <v>0</v>
          </cell>
        </row>
        <row r="178">
          <cell r="E178">
            <v>39356</v>
          </cell>
          <cell r="M178">
            <v>1288.9645390070923</v>
          </cell>
        </row>
        <row r="179">
          <cell r="E179">
            <v>39387</v>
          </cell>
          <cell r="M179">
            <v>1288.9645390070923</v>
          </cell>
        </row>
        <row r="180">
          <cell r="E180">
            <v>39417</v>
          </cell>
          <cell r="M180">
            <v>1288.9645390070923</v>
          </cell>
        </row>
        <row r="181">
          <cell r="E181">
            <v>39448</v>
          </cell>
          <cell r="M181">
            <v>1288.9645390070923</v>
          </cell>
        </row>
        <row r="182">
          <cell r="E182">
            <v>39479</v>
          </cell>
          <cell r="M182">
            <v>1288.9645390070923</v>
          </cell>
        </row>
        <row r="183">
          <cell r="E183">
            <v>39508</v>
          </cell>
          <cell r="M183">
            <v>1288.9645390070923</v>
          </cell>
        </row>
        <row r="184">
          <cell r="E184">
            <v>39539</v>
          </cell>
          <cell r="M184">
            <v>1288.9645390070923</v>
          </cell>
        </row>
        <row r="185">
          <cell r="E185">
            <v>39569</v>
          </cell>
          <cell r="M185">
            <v>1288.9645390070923</v>
          </cell>
        </row>
        <row r="186">
          <cell r="E186">
            <v>39600</v>
          </cell>
          <cell r="M186">
            <v>1288.9645390070923</v>
          </cell>
        </row>
        <row r="187">
          <cell r="E187">
            <v>39630</v>
          </cell>
          <cell r="M187">
            <v>0</v>
          </cell>
        </row>
        <row r="188">
          <cell r="E188">
            <v>39661</v>
          </cell>
          <cell r="M188">
            <v>0</v>
          </cell>
        </row>
        <row r="189">
          <cell r="E189">
            <v>39692</v>
          </cell>
          <cell r="M189">
            <v>0</v>
          </cell>
        </row>
        <row r="190">
          <cell r="E190">
            <v>39722</v>
          </cell>
          <cell r="M190">
            <v>0</v>
          </cell>
        </row>
        <row r="191">
          <cell r="E191">
            <v>39753</v>
          </cell>
          <cell r="M191">
            <v>0</v>
          </cell>
        </row>
        <row r="192">
          <cell r="E192">
            <v>39783</v>
          </cell>
          <cell r="M192">
            <v>0</v>
          </cell>
        </row>
        <row r="193">
          <cell r="M193">
            <v>0</v>
          </cell>
        </row>
        <row r="194">
          <cell r="M194">
            <v>0</v>
          </cell>
        </row>
        <row r="195">
          <cell r="M195">
            <v>0</v>
          </cell>
        </row>
        <row r="196">
          <cell r="M196">
            <v>0</v>
          </cell>
        </row>
        <row r="197">
          <cell r="M197">
            <v>0</v>
          </cell>
        </row>
        <row r="198">
          <cell r="E198">
            <v>39356</v>
          </cell>
          <cell r="M198">
            <v>1288.9645390070923</v>
          </cell>
        </row>
        <row r="199">
          <cell r="E199">
            <v>39387</v>
          </cell>
          <cell r="M199">
            <v>1288.9645390070923</v>
          </cell>
        </row>
        <row r="200">
          <cell r="E200">
            <v>39417</v>
          </cell>
          <cell r="M200">
            <v>1288.9645390070923</v>
          </cell>
        </row>
        <row r="201">
          <cell r="E201">
            <v>39448</v>
          </cell>
          <cell r="M201">
            <v>1288.9645390070923</v>
          </cell>
        </row>
        <row r="202">
          <cell r="E202">
            <v>39479</v>
          </cell>
          <cell r="M202">
            <v>1288.9645390070923</v>
          </cell>
        </row>
        <row r="203">
          <cell r="E203">
            <v>39508</v>
          </cell>
          <cell r="M203">
            <v>1288.9645390070923</v>
          </cell>
        </row>
        <row r="204">
          <cell r="E204">
            <v>39539</v>
          </cell>
          <cell r="M204">
            <v>1288.9645390070923</v>
          </cell>
        </row>
        <row r="205">
          <cell r="E205">
            <v>39569</v>
          </cell>
          <cell r="M205">
            <v>1288.9645390070923</v>
          </cell>
        </row>
        <row r="206">
          <cell r="E206">
            <v>39600</v>
          </cell>
          <cell r="M206">
            <v>1288.9645390070923</v>
          </cell>
        </row>
        <row r="207">
          <cell r="E207">
            <v>39630</v>
          </cell>
          <cell r="M207">
            <v>0</v>
          </cell>
        </row>
        <row r="208">
          <cell r="E208">
            <v>39661</v>
          </cell>
          <cell r="M208">
            <v>0</v>
          </cell>
        </row>
        <row r="209">
          <cell r="E209">
            <v>39692</v>
          </cell>
          <cell r="M209">
            <v>0</v>
          </cell>
        </row>
        <row r="210">
          <cell r="E210">
            <v>39722</v>
          </cell>
          <cell r="M210">
            <v>0</v>
          </cell>
        </row>
        <row r="211">
          <cell r="E211">
            <v>39753</v>
          </cell>
          <cell r="M211">
            <v>0</v>
          </cell>
        </row>
        <row r="212">
          <cell r="E212">
            <v>39783</v>
          </cell>
          <cell r="M212">
            <v>0</v>
          </cell>
        </row>
        <row r="213">
          <cell r="M213">
            <v>0</v>
          </cell>
        </row>
        <row r="214">
          <cell r="M214">
            <v>0</v>
          </cell>
        </row>
        <row r="215">
          <cell r="M215">
            <v>0</v>
          </cell>
        </row>
        <row r="216">
          <cell r="M216">
            <v>0</v>
          </cell>
        </row>
        <row r="217">
          <cell r="M217">
            <v>0</v>
          </cell>
        </row>
        <row r="218">
          <cell r="E218">
            <v>39356</v>
          </cell>
          <cell r="M218">
            <v>1288.9645390070923</v>
          </cell>
        </row>
        <row r="219">
          <cell r="E219">
            <v>39387</v>
          </cell>
          <cell r="M219">
            <v>1288.9645390070923</v>
          </cell>
        </row>
        <row r="220">
          <cell r="E220">
            <v>39417</v>
          </cell>
          <cell r="M220">
            <v>1288.9645390070923</v>
          </cell>
        </row>
        <row r="221">
          <cell r="E221">
            <v>39448</v>
          </cell>
          <cell r="M221">
            <v>1288.9645390070923</v>
          </cell>
        </row>
        <row r="222">
          <cell r="E222">
            <v>39479</v>
          </cell>
          <cell r="M222">
            <v>1288.9645390070923</v>
          </cell>
        </row>
        <row r="223">
          <cell r="E223">
            <v>39508</v>
          </cell>
          <cell r="M223">
            <v>1288.9645390070923</v>
          </cell>
        </row>
        <row r="224">
          <cell r="E224">
            <v>39539</v>
          </cell>
          <cell r="M224">
            <v>1288.9645390070923</v>
          </cell>
        </row>
        <row r="225">
          <cell r="E225">
            <v>39569</v>
          </cell>
          <cell r="M225">
            <v>1288.9645390070923</v>
          </cell>
        </row>
        <row r="226">
          <cell r="E226">
            <v>39600</v>
          </cell>
          <cell r="M226">
            <v>1288.9645390070923</v>
          </cell>
        </row>
        <row r="227">
          <cell r="E227">
            <v>39630</v>
          </cell>
          <cell r="M227">
            <v>0</v>
          </cell>
        </row>
        <row r="228">
          <cell r="E228">
            <v>39661</v>
          </cell>
          <cell r="M228">
            <v>0</v>
          </cell>
        </row>
        <row r="229">
          <cell r="E229">
            <v>39692</v>
          </cell>
          <cell r="M229">
            <v>0</v>
          </cell>
        </row>
        <row r="230">
          <cell r="E230">
            <v>39722</v>
          </cell>
          <cell r="M230">
            <v>0</v>
          </cell>
        </row>
        <row r="231">
          <cell r="E231">
            <v>39753</v>
          </cell>
          <cell r="M231">
            <v>0</v>
          </cell>
        </row>
        <row r="232">
          <cell r="E232">
            <v>39783</v>
          </cell>
          <cell r="M232">
            <v>0</v>
          </cell>
        </row>
        <row r="233">
          <cell r="M233">
            <v>0</v>
          </cell>
        </row>
        <row r="234">
          <cell r="M234">
            <v>0</v>
          </cell>
        </row>
        <row r="235">
          <cell r="M235">
            <v>0</v>
          </cell>
        </row>
        <row r="236">
          <cell r="M236">
            <v>0</v>
          </cell>
        </row>
        <row r="237">
          <cell r="M237">
            <v>0</v>
          </cell>
        </row>
        <row r="238">
          <cell r="E238">
            <v>39356</v>
          </cell>
          <cell r="M238">
            <v>1288.9645390070923</v>
          </cell>
        </row>
        <row r="239">
          <cell r="E239">
            <v>39387</v>
          </cell>
          <cell r="M239">
            <v>1288.9645390070923</v>
          </cell>
        </row>
        <row r="240">
          <cell r="E240">
            <v>39417</v>
          </cell>
          <cell r="M240">
            <v>1288.9645390070923</v>
          </cell>
        </row>
        <row r="241">
          <cell r="E241">
            <v>39448</v>
          </cell>
          <cell r="M241">
            <v>1288.9645390070923</v>
          </cell>
        </row>
        <row r="242">
          <cell r="E242">
            <v>39479</v>
          </cell>
          <cell r="M242">
            <v>1288.9645390070923</v>
          </cell>
        </row>
        <row r="243">
          <cell r="E243">
            <v>39508</v>
          </cell>
          <cell r="M243">
            <v>1288.9645390070923</v>
          </cell>
        </row>
        <row r="244">
          <cell r="E244">
            <v>39539</v>
          </cell>
          <cell r="M244">
            <v>1288.9645390070923</v>
          </cell>
        </row>
        <row r="245">
          <cell r="E245">
            <v>39569</v>
          </cell>
          <cell r="M245">
            <v>1288.9645390070923</v>
          </cell>
        </row>
        <row r="246">
          <cell r="E246">
            <v>39600</v>
          </cell>
          <cell r="M246">
            <v>1288.9645390070923</v>
          </cell>
        </row>
        <row r="247">
          <cell r="E247">
            <v>39630</v>
          </cell>
          <cell r="M247">
            <v>0</v>
          </cell>
        </row>
        <row r="248">
          <cell r="E248">
            <v>39661</v>
          </cell>
          <cell r="M248">
            <v>0</v>
          </cell>
        </row>
        <row r="249">
          <cell r="E249">
            <v>39692</v>
          </cell>
          <cell r="M249">
            <v>0</v>
          </cell>
        </row>
        <row r="250">
          <cell r="E250">
            <v>39722</v>
          </cell>
          <cell r="M250">
            <v>0</v>
          </cell>
        </row>
        <row r="251">
          <cell r="E251">
            <v>39753</v>
          </cell>
          <cell r="M251">
            <v>0</v>
          </cell>
        </row>
        <row r="252">
          <cell r="E252">
            <v>39783</v>
          </cell>
          <cell r="M252">
            <v>0</v>
          </cell>
        </row>
        <row r="253">
          <cell r="M253">
            <v>0</v>
          </cell>
        </row>
        <row r="254">
          <cell r="M254">
            <v>0</v>
          </cell>
        </row>
        <row r="255">
          <cell r="M255">
            <v>0</v>
          </cell>
        </row>
        <row r="256">
          <cell r="M256">
            <v>0</v>
          </cell>
        </row>
        <row r="257">
          <cell r="M257">
            <v>0</v>
          </cell>
        </row>
        <row r="258">
          <cell r="E258">
            <v>39356</v>
          </cell>
          <cell r="M258">
            <v>1288.9645390070923</v>
          </cell>
        </row>
        <row r="259">
          <cell r="E259">
            <v>39387</v>
          </cell>
          <cell r="M259">
            <v>1288.9645390070923</v>
          </cell>
        </row>
        <row r="260">
          <cell r="E260">
            <v>39417</v>
          </cell>
          <cell r="M260">
            <v>1288.9645390070923</v>
          </cell>
        </row>
        <row r="261">
          <cell r="E261">
            <v>39448</v>
          </cell>
          <cell r="M261">
            <v>1288.9645390070923</v>
          </cell>
        </row>
        <row r="262">
          <cell r="E262">
            <v>39479</v>
          </cell>
          <cell r="M262">
            <v>1288.9645390070923</v>
          </cell>
        </row>
        <row r="263">
          <cell r="E263">
            <v>39508</v>
          </cell>
          <cell r="M263">
            <v>1288.9645390070923</v>
          </cell>
        </row>
        <row r="264">
          <cell r="E264">
            <v>39539</v>
          </cell>
          <cell r="M264">
            <v>1288.9645390070923</v>
          </cell>
        </row>
        <row r="265">
          <cell r="E265">
            <v>39569</v>
          </cell>
          <cell r="M265">
            <v>1288.9645390070923</v>
          </cell>
        </row>
        <row r="266">
          <cell r="E266">
            <v>39600</v>
          </cell>
          <cell r="M266">
            <v>1288.9645390070923</v>
          </cell>
        </row>
        <row r="267">
          <cell r="E267">
            <v>39630</v>
          </cell>
          <cell r="M267">
            <v>0</v>
          </cell>
        </row>
        <row r="268">
          <cell r="E268">
            <v>39661</v>
          </cell>
          <cell r="M268">
            <v>0</v>
          </cell>
        </row>
        <row r="269">
          <cell r="E269">
            <v>39692</v>
          </cell>
          <cell r="M269">
            <v>0</v>
          </cell>
        </row>
        <row r="270">
          <cell r="E270">
            <v>39722</v>
          </cell>
          <cell r="M270">
            <v>0</v>
          </cell>
        </row>
        <row r="271">
          <cell r="E271">
            <v>39753</v>
          </cell>
          <cell r="M271">
            <v>0</v>
          </cell>
        </row>
        <row r="272">
          <cell r="E272">
            <v>39783</v>
          </cell>
          <cell r="M272">
            <v>0</v>
          </cell>
        </row>
        <row r="273">
          <cell r="M273">
            <v>0</v>
          </cell>
        </row>
        <row r="274">
          <cell r="M274">
            <v>0</v>
          </cell>
        </row>
        <row r="275">
          <cell r="M275">
            <v>0</v>
          </cell>
        </row>
        <row r="276">
          <cell r="M276">
            <v>0</v>
          </cell>
        </row>
        <row r="277">
          <cell r="M277">
            <v>0</v>
          </cell>
        </row>
        <row r="278">
          <cell r="E278">
            <v>39356</v>
          </cell>
          <cell r="M278">
            <v>1288.9645390070923</v>
          </cell>
        </row>
        <row r="279">
          <cell r="E279">
            <v>39387</v>
          </cell>
          <cell r="M279">
            <v>1288.9645390070923</v>
          </cell>
        </row>
        <row r="280">
          <cell r="E280">
            <v>39417</v>
          </cell>
          <cell r="M280">
            <v>1288.9645390070923</v>
          </cell>
        </row>
        <row r="281">
          <cell r="E281">
            <v>39448</v>
          </cell>
          <cell r="M281">
            <v>1288.9645390070923</v>
          </cell>
        </row>
        <row r="282">
          <cell r="E282">
            <v>39479</v>
          </cell>
          <cell r="M282">
            <v>1288.9645390070923</v>
          </cell>
        </row>
        <row r="283">
          <cell r="E283">
            <v>39508</v>
          </cell>
          <cell r="M283">
            <v>1288.9645390070923</v>
          </cell>
        </row>
        <row r="284">
          <cell r="E284">
            <v>39539</v>
          </cell>
          <cell r="M284">
            <v>1288.9645390070923</v>
          </cell>
        </row>
        <row r="285">
          <cell r="E285">
            <v>39569</v>
          </cell>
          <cell r="M285">
            <v>1288.9645390070923</v>
          </cell>
        </row>
        <row r="286">
          <cell r="E286">
            <v>39600</v>
          </cell>
          <cell r="M286">
            <v>1288.9645390070923</v>
          </cell>
        </row>
        <row r="287">
          <cell r="E287">
            <v>39630</v>
          </cell>
          <cell r="M287">
            <v>0</v>
          </cell>
        </row>
        <row r="288">
          <cell r="E288">
            <v>39661</v>
          </cell>
          <cell r="M288">
            <v>0</v>
          </cell>
        </row>
        <row r="289">
          <cell r="E289">
            <v>39692</v>
          </cell>
          <cell r="M289">
            <v>0</v>
          </cell>
        </row>
        <row r="290">
          <cell r="E290">
            <v>39722</v>
          </cell>
          <cell r="M290">
            <v>0</v>
          </cell>
        </row>
        <row r="291">
          <cell r="E291">
            <v>39753</v>
          </cell>
          <cell r="M291">
            <v>0</v>
          </cell>
        </row>
        <row r="292">
          <cell r="E292">
            <v>39783</v>
          </cell>
          <cell r="M292">
            <v>0</v>
          </cell>
        </row>
        <row r="293">
          <cell r="M293">
            <v>0</v>
          </cell>
        </row>
        <row r="294">
          <cell r="M294">
            <v>0</v>
          </cell>
        </row>
        <row r="295">
          <cell r="M295">
            <v>0</v>
          </cell>
        </row>
        <row r="296">
          <cell r="M296">
            <v>0</v>
          </cell>
        </row>
        <row r="297">
          <cell r="M297">
            <v>0</v>
          </cell>
        </row>
        <row r="298">
          <cell r="E298">
            <v>39356</v>
          </cell>
          <cell r="M298">
            <v>1288.9645390070923</v>
          </cell>
        </row>
        <row r="299">
          <cell r="E299">
            <v>39387</v>
          </cell>
          <cell r="M299">
            <v>1288.9645390070923</v>
          </cell>
        </row>
        <row r="300">
          <cell r="E300">
            <v>39417</v>
          </cell>
          <cell r="M300">
            <v>1288.9645390070923</v>
          </cell>
        </row>
        <row r="301">
          <cell r="E301">
            <v>39448</v>
          </cell>
          <cell r="M301">
            <v>1288.9645390070923</v>
          </cell>
        </row>
        <row r="302">
          <cell r="E302">
            <v>39479</v>
          </cell>
          <cell r="M302">
            <v>1288.9645390070923</v>
          </cell>
        </row>
        <row r="303">
          <cell r="E303">
            <v>39508</v>
          </cell>
          <cell r="M303">
            <v>1288.9645390070923</v>
          </cell>
        </row>
        <row r="304">
          <cell r="E304">
            <v>39539</v>
          </cell>
          <cell r="M304">
            <v>1288.9645390070923</v>
          </cell>
        </row>
        <row r="305">
          <cell r="E305">
            <v>39569</v>
          </cell>
          <cell r="M305">
            <v>1288.9645390070923</v>
          </cell>
        </row>
        <row r="306">
          <cell r="E306">
            <v>39600</v>
          </cell>
          <cell r="M306">
            <v>1288.9645390070923</v>
          </cell>
        </row>
        <row r="307">
          <cell r="E307">
            <v>39630</v>
          </cell>
          <cell r="M307">
            <v>0</v>
          </cell>
        </row>
        <row r="308">
          <cell r="E308">
            <v>39661</v>
          </cell>
          <cell r="M308">
            <v>0</v>
          </cell>
        </row>
        <row r="309">
          <cell r="E309">
            <v>39692</v>
          </cell>
          <cell r="M309">
            <v>0</v>
          </cell>
        </row>
        <row r="310">
          <cell r="E310">
            <v>39722</v>
          </cell>
          <cell r="M310">
            <v>0</v>
          </cell>
        </row>
        <row r="311">
          <cell r="E311">
            <v>39753</v>
          </cell>
          <cell r="M311">
            <v>0</v>
          </cell>
        </row>
        <row r="312">
          <cell r="E312">
            <v>39783</v>
          </cell>
          <cell r="M312">
            <v>0</v>
          </cell>
        </row>
        <row r="313">
          <cell r="M313">
            <v>0</v>
          </cell>
        </row>
        <row r="314">
          <cell r="M314">
            <v>0</v>
          </cell>
        </row>
        <row r="315">
          <cell r="M315">
            <v>0</v>
          </cell>
        </row>
        <row r="316">
          <cell r="M316">
            <v>0</v>
          </cell>
        </row>
        <row r="317">
          <cell r="M317">
            <v>0</v>
          </cell>
        </row>
        <row r="318">
          <cell r="E318">
            <v>39356</v>
          </cell>
          <cell r="M318">
            <v>0</v>
          </cell>
        </row>
        <row r="319">
          <cell r="E319">
            <v>39387</v>
          </cell>
          <cell r="M319">
            <v>0</v>
          </cell>
        </row>
        <row r="320">
          <cell r="E320">
            <v>39417</v>
          </cell>
          <cell r="M320">
            <v>0</v>
          </cell>
        </row>
        <row r="321">
          <cell r="E321">
            <v>39448</v>
          </cell>
          <cell r="M321">
            <v>0</v>
          </cell>
        </row>
        <row r="322">
          <cell r="E322">
            <v>39479</v>
          </cell>
          <cell r="M322">
            <v>0</v>
          </cell>
        </row>
        <row r="323">
          <cell r="E323">
            <v>39508</v>
          </cell>
          <cell r="M323">
            <v>0</v>
          </cell>
        </row>
        <row r="324">
          <cell r="E324">
            <v>39539</v>
          </cell>
          <cell r="M324">
            <v>0</v>
          </cell>
        </row>
        <row r="325">
          <cell r="E325">
            <v>39569</v>
          </cell>
          <cell r="M325">
            <v>1288.9645390070923</v>
          </cell>
        </row>
        <row r="326">
          <cell r="E326">
            <v>39600</v>
          </cell>
          <cell r="M326">
            <v>1288.9645390070923</v>
          </cell>
        </row>
        <row r="327">
          <cell r="E327">
            <v>39630</v>
          </cell>
          <cell r="M327">
            <v>1288.9645390070923</v>
          </cell>
        </row>
        <row r="328">
          <cell r="E328">
            <v>39661</v>
          </cell>
          <cell r="M328">
            <v>1288.9645390070923</v>
          </cell>
        </row>
        <row r="329">
          <cell r="E329">
            <v>39692</v>
          </cell>
          <cell r="M329">
            <v>681.30496453900707</v>
          </cell>
        </row>
        <row r="330">
          <cell r="E330">
            <v>39722</v>
          </cell>
          <cell r="M330">
            <v>1288.9645390070923</v>
          </cell>
        </row>
        <row r="331">
          <cell r="E331">
            <v>39753</v>
          </cell>
          <cell r="M331">
            <v>1288.9645390070923</v>
          </cell>
        </row>
        <row r="332">
          <cell r="E332">
            <v>39783</v>
          </cell>
          <cell r="M332">
            <v>1288.9645390070923</v>
          </cell>
        </row>
        <row r="333">
          <cell r="M333">
            <v>0</v>
          </cell>
        </row>
        <row r="334">
          <cell r="M334">
            <v>0</v>
          </cell>
        </row>
        <row r="335">
          <cell r="M335">
            <v>0</v>
          </cell>
        </row>
        <row r="336">
          <cell r="M336">
            <v>0</v>
          </cell>
        </row>
        <row r="337">
          <cell r="M337">
            <v>0</v>
          </cell>
        </row>
        <row r="338">
          <cell r="E338">
            <v>39356</v>
          </cell>
          <cell r="M338">
            <v>0</v>
          </cell>
        </row>
        <row r="339">
          <cell r="E339">
            <v>39387</v>
          </cell>
          <cell r="M339">
            <v>0</v>
          </cell>
        </row>
        <row r="340">
          <cell r="E340">
            <v>39417</v>
          </cell>
          <cell r="M340">
            <v>0</v>
          </cell>
        </row>
        <row r="341">
          <cell r="E341">
            <v>39448</v>
          </cell>
          <cell r="M341">
            <v>0</v>
          </cell>
        </row>
        <row r="342">
          <cell r="E342">
            <v>39479</v>
          </cell>
          <cell r="M342">
            <v>0</v>
          </cell>
        </row>
        <row r="343">
          <cell r="E343">
            <v>39508</v>
          </cell>
          <cell r="M343">
            <v>0</v>
          </cell>
        </row>
        <row r="344">
          <cell r="E344">
            <v>39539</v>
          </cell>
          <cell r="M344">
            <v>0</v>
          </cell>
        </row>
        <row r="345">
          <cell r="E345">
            <v>39569</v>
          </cell>
          <cell r="M345">
            <v>1288.9645390070923</v>
          </cell>
        </row>
        <row r="346">
          <cell r="E346">
            <v>39600</v>
          </cell>
          <cell r="M346">
            <v>1288.9645390070923</v>
          </cell>
        </row>
        <row r="347">
          <cell r="E347">
            <v>39630</v>
          </cell>
          <cell r="M347">
            <v>1288.9645390070923</v>
          </cell>
        </row>
        <row r="348">
          <cell r="E348">
            <v>39661</v>
          </cell>
          <cell r="M348">
            <v>1288.9645390070923</v>
          </cell>
        </row>
        <row r="349">
          <cell r="E349">
            <v>39692</v>
          </cell>
          <cell r="M349">
            <v>681.30496453900707</v>
          </cell>
        </row>
        <row r="350">
          <cell r="E350">
            <v>39722</v>
          </cell>
          <cell r="M350">
            <v>1288.9645390070923</v>
          </cell>
        </row>
        <row r="351">
          <cell r="E351">
            <v>39753</v>
          </cell>
          <cell r="M351">
            <v>1288.9645390070923</v>
          </cell>
        </row>
        <row r="352">
          <cell r="E352">
            <v>39783</v>
          </cell>
          <cell r="M352">
            <v>1288.9645390070923</v>
          </cell>
        </row>
        <row r="353">
          <cell r="M353">
            <v>0</v>
          </cell>
        </row>
        <row r="354">
          <cell r="M354">
            <v>0</v>
          </cell>
        </row>
        <row r="355">
          <cell r="M355">
            <v>0</v>
          </cell>
        </row>
        <row r="356">
          <cell r="M356">
            <v>0</v>
          </cell>
        </row>
        <row r="357">
          <cell r="M357">
            <v>0</v>
          </cell>
        </row>
        <row r="358">
          <cell r="E358">
            <v>39356</v>
          </cell>
          <cell r="M358">
            <v>0</v>
          </cell>
        </row>
        <row r="359">
          <cell r="E359">
            <v>39387</v>
          </cell>
          <cell r="M359">
            <v>0</v>
          </cell>
        </row>
        <row r="360">
          <cell r="E360">
            <v>39417</v>
          </cell>
          <cell r="M360">
            <v>0</v>
          </cell>
        </row>
        <row r="361">
          <cell r="E361">
            <v>39448</v>
          </cell>
          <cell r="M361">
            <v>0</v>
          </cell>
        </row>
        <row r="362">
          <cell r="E362">
            <v>39479</v>
          </cell>
          <cell r="M362">
            <v>0</v>
          </cell>
        </row>
        <row r="363">
          <cell r="E363">
            <v>39508</v>
          </cell>
          <cell r="M363">
            <v>0</v>
          </cell>
        </row>
        <row r="364">
          <cell r="E364">
            <v>39539</v>
          </cell>
          <cell r="M364">
            <v>0</v>
          </cell>
        </row>
        <row r="365">
          <cell r="E365">
            <v>39569</v>
          </cell>
          <cell r="M365">
            <v>1288.9645390070923</v>
          </cell>
        </row>
        <row r="366">
          <cell r="E366">
            <v>39600</v>
          </cell>
          <cell r="M366">
            <v>1288.9645390070923</v>
          </cell>
        </row>
        <row r="367">
          <cell r="E367">
            <v>39630</v>
          </cell>
          <cell r="M367">
            <v>1288.9645390070923</v>
          </cell>
        </row>
        <row r="368">
          <cell r="E368">
            <v>39661</v>
          </cell>
          <cell r="M368">
            <v>1288.9645390070923</v>
          </cell>
        </row>
        <row r="369">
          <cell r="E369">
            <v>39692</v>
          </cell>
          <cell r="M369">
            <v>1288.9645390070923</v>
          </cell>
        </row>
        <row r="370">
          <cell r="E370">
            <v>39722</v>
          </cell>
          <cell r="M370">
            <v>1288.9645390070923</v>
          </cell>
        </row>
        <row r="371">
          <cell r="E371">
            <v>39753</v>
          </cell>
          <cell r="M371">
            <v>1288.9645390070923</v>
          </cell>
        </row>
        <row r="372">
          <cell r="E372">
            <v>39783</v>
          </cell>
          <cell r="M372">
            <v>1288.9645390070923</v>
          </cell>
        </row>
        <row r="373">
          <cell r="M373">
            <v>0</v>
          </cell>
        </row>
        <row r="374">
          <cell r="M374">
            <v>0</v>
          </cell>
        </row>
        <row r="375">
          <cell r="M375">
            <v>0</v>
          </cell>
        </row>
        <row r="376">
          <cell r="M376">
            <v>0</v>
          </cell>
        </row>
        <row r="377">
          <cell r="M377">
            <v>0</v>
          </cell>
        </row>
        <row r="378">
          <cell r="E378">
            <v>39356</v>
          </cell>
          <cell r="M378">
            <v>1288.9645390070923</v>
          </cell>
        </row>
        <row r="379">
          <cell r="E379">
            <v>39387</v>
          </cell>
          <cell r="M379">
            <v>1288.9645390070923</v>
          </cell>
        </row>
        <row r="380">
          <cell r="E380">
            <v>39417</v>
          </cell>
          <cell r="M380">
            <v>1288.9645390070923</v>
          </cell>
        </row>
        <row r="381">
          <cell r="E381">
            <v>39448</v>
          </cell>
          <cell r="M381">
            <v>1288.9645390070923</v>
          </cell>
        </row>
        <row r="382">
          <cell r="E382">
            <v>39479</v>
          </cell>
          <cell r="M382">
            <v>1288.9645390070923</v>
          </cell>
        </row>
        <row r="383">
          <cell r="E383">
            <v>39508</v>
          </cell>
          <cell r="M383">
            <v>1288.9645390070923</v>
          </cell>
        </row>
        <row r="384">
          <cell r="E384">
            <v>39539</v>
          </cell>
          <cell r="M384">
            <v>1288.9645390070923</v>
          </cell>
        </row>
        <row r="385">
          <cell r="E385">
            <v>39569</v>
          </cell>
          <cell r="M385">
            <v>1288.9645390070923</v>
          </cell>
        </row>
        <row r="386">
          <cell r="E386">
            <v>39600</v>
          </cell>
          <cell r="M386">
            <v>1288.9645390070923</v>
          </cell>
        </row>
        <row r="387">
          <cell r="E387">
            <v>39630</v>
          </cell>
          <cell r="M387">
            <v>1288.9645390070923</v>
          </cell>
        </row>
        <row r="388">
          <cell r="E388">
            <v>39661</v>
          </cell>
          <cell r="M388">
            <v>1288.9645390070923</v>
          </cell>
        </row>
        <row r="389">
          <cell r="E389">
            <v>39692</v>
          </cell>
          <cell r="M389">
            <v>1288.9645390070923</v>
          </cell>
        </row>
        <row r="390">
          <cell r="E390">
            <v>39722</v>
          </cell>
          <cell r="M390">
            <v>1288.9645390070923</v>
          </cell>
        </row>
        <row r="391">
          <cell r="E391">
            <v>39753</v>
          </cell>
          <cell r="M391">
            <v>1288.9645390070923</v>
          </cell>
        </row>
        <row r="392">
          <cell r="E392">
            <v>39783</v>
          </cell>
          <cell r="M392">
            <v>1288.9645390070923</v>
          </cell>
        </row>
        <row r="393">
          <cell r="M393">
            <v>0</v>
          </cell>
        </row>
        <row r="394">
          <cell r="M394">
            <v>0</v>
          </cell>
        </row>
        <row r="395">
          <cell r="M395">
            <v>0</v>
          </cell>
        </row>
        <row r="396">
          <cell r="M396">
            <v>0</v>
          </cell>
        </row>
        <row r="397">
          <cell r="M397">
            <v>0</v>
          </cell>
        </row>
        <row r="398">
          <cell r="E398">
            <v>39356</v>
          </cell>
          <cell r="M398">
            <v>1288.9645390070923</v>
          </cell>
        </row>
        <row r="399">
          <cell r="E399">
            <v>39387</v>
          </cell>
          <cell r="M399">
            <v>1288.9645390070923</v>
          </cell>
        </row>
        <row r="400">
          <cell r="E400">
            <v>39417</v>
          </cell>
          <cell r="M400">
            <v>1288.9645390070923</v>
          </cell>
        </row>
        <row r="401">
          <cell r="E401">
            <v>39448</v>
          </cell>
          <cell r="M401">
            <v>1288.9645390070923</v>
          </cell>
        </row>
        <row r="402">
          <cell r="E402">
            <v>39479</v>
          </cell>
          <cell r="M402">
            <v>1288.9645390070923</v>
          </cell>
        </row>
        <row r="403">
          <cell r="E403">
            <v>39508</v>
          </cell>
          <cell r="M403">
            <v>1288.9645390070923</v>
          </cell>
        </row>
        <row r="404">
          <cell r="E404">
            <v>39539</v>
          </cell>
          <cell r="M404">
            <v>1288.9645390070923</v>
          </cell>
        </row>
        <row r="405">
          <cell r="E405">
            <v>39569</v>
          </cell>
          <cell r="M405">
            <v>1288.9645390070923</v>
          </cell>
        </row>
        <row r="406">
          <cell r="E406">
            <v>39600</v>
          </cell>
          <cell r="M406">
            <v>1288.9645390070923</v>
          </cell>
        </row>
        <row r="407">
          <cell r="E407">
            <v>39630</v>
          </cell>
          <cell r="M407">
            <v>1288.9645390070923</v>
          </cell>
        </row>
        <row r="408">
          <cell r="E408">
            <v>39661</v>
          </cell>
          <cell r="M408">
            <v>1288.9645390070923</v>
          </cell>
        </row>
        <row r="409">
          <cell r="E409">
            <v>39692</v>
          </cell>
          <cell r="M409">
            <v>1288.9645390070923</v>
          </cell>
        </row>
        <row r="410">
          <cell r="E410">
            <v>39722</v>
          </cell>
          <cell r="M410">
            <v>1288.9645390070923</v>
          </cell>
        </row>
        <row r="411">
          <cell r="E411">
            <v>39753</v>
          </cell>
          <cell r="M411">
            <v>1288.9645390070923</v>
          </cell>
        </row>
        <row r="412">
          <cell r="E412">
            <v>39783</v>
          </cell>
          <cell r="M412">
            <v>1288.9645390070923</v>
          </cell>
        </row>
        <row r="413">
          <cell r="M413">
            <v>0</v>
          </cell>
        </row>
        <row r="414">
          <cell r="M414">
            <v>0</v>
          </cell>
        </row>
        <row r="415">
          <cell r="M415">
            <v>0</v>
          </cell>
        </row>
        <row r="416">
          <cell r="M416">
            <v>0</v>
          </cell>
        </row>
        <row r="417">
          <cell r="M417">
            <v>0</v>
          </cell>
        </row>
        <row r="418">
          <cell r="E418">
            <v>39356</v>
          </cell>
          <cell r="M418">
            <v>1288.9645390070923</v>
          </cell>
        </row>
        <row r="419">
          <cell r="E419">
            <v>39387</v>
          </cell>
          <cell r="M419">
            <v>1288.9645390070923</v>
          </cell>
        </row>
        <row r="420">
          <cell r="E420">
            <v>39417</v>
          </cell>
          <cell r="M420">
            <v>1288.9645390070923</v>
          </cell>
        </row>
        <row r="421">
          <cell r="E421">
            <v>39448</v>
          </cell>
          <cell r="M421">
            <v>1288.9645390070923</v>
          </cell>
        </row>
        <row r="422">
          <cell r="E422">
            <v>39479</v>
          </cell>
          <cell r="M422">
            <v>1288.9645390070923</v>
          </cell>
        </row>
        <row r="423">
          <cell r="E423">
            <v>39508</v>
          </cell>
          <cell r="M423">
            <v>1288.9645390070923</v>
          </cell>
        </row>
        <row r="424">
          <cell r="E424">
            <v>39539</v>
          </cell>
          <cell r="M424">
            <v>1288.9645390070923</v>
          </cell>
        </row>
        <row r="425">
          <cell r="E425">
            <v>39569</v>
          </cell>
          <cell r="M425">
            <v>1288.9645390070923</v>
          </cell>
        </row>
        <row r="426">
          <cell r="E426">
            <v>39600</v>
          </cell>
          <cell r="M426">
            <v>1288.9645390070923</v>
          </cell>
        </row>
        <row r="427">
          <cell r="E427">
            <v>39630</v>
          </cell>
          <cell r="M427">
            <v>1288.9645390070923</v>
          </cell>
        </row>
        <row r="428">
          <cell r="E428">
            <v>39661</v>
          </cell>
          <cell r="M428">
            <v>1288.9645390070923</v>
          </cell>
        </row>
        <row r="429">
          <cell r="E429">
            <v>39692</v>
          </cell>
          <cell r="M429">
            <v>1288.9645390070923</v>
          </cell>
        </row>
        <row r="430">
          <cell r="E430">
            <v>39722</v>
          </cell>
          <cell r="M430">
            <v>1288.9645390070923</v>
          </cell>
        </row>
        <row r="431">
          <cell r="E431">
            <v>39753</v>
          </cell>
          <cell r="M431">
            <v>1288.9645390070923</v>
          </cell>
        </row>
        <row r="432">
          <cell r="E432">
            <v>39783</v>
          </cell>
          <cell r="M432">
            <v>1288.9645390070923</v>
          </cell>
        </row>
        <row r="433">
          <cell r="M433">
            <v>0</v>
          </cell>
        </row>
        <row r="434">
          <cell r="M434">
            <v>0</v>
          </cell>
        </row>
        <row r="435">
          <cell r="M435">
            <v>0</v>
          </cell>
        </row>
        <row r="436">
          <cell r="M436">
            <v>0</v>
          </cell>
        </row>
        <row r="437">
          <cell r="M437">
            <v>0</v>
          </cell>
        </row>
        <row r="438">
          <cell r="E438">
            <v>39356</v>
          </cell>
          <cell r="M438">
            <v>0</v>
          </cell>
        </row>
        <row r="439">
          <cell r="E439">
            <v>39387</v>
          </cell>
          <cell r="M439">
            <v>0</v>
          </cell>
        </row>
        <row r="440">
          <cell r="E440">
            <v>39417</v>
          </cell>
          <cell r="M440">
            <v>0</v>
          </cell>
        </row>
        <row r="441">
          <cell r="E441">
            <v>39448</v>
          </cell>
          <cell r="M441">
            <v>0</v>
          </cell>
        </row>
        <row r="442">
          <cell r="E442">
            <v>39479</v>
          </cell>
          <cell r="M442">
            <v>0</v>
          </cell>
        </row>
        <row r="443">
          <cell r="E443">
            <v>39508</v>
          </cell>
          <cell r="M443">
            <v>0</v>
          </cell>
        </row>
        <row r="444">
          <cell r="E444">
            <v>39539</v>
          </cell>
          <cell r="M444">
            <v>0</v>
          </cell>
        </row>
        <row r="445">
          <cell r="E445">
            <v>39569</v>
          </cell>
          <cell r="M445">
            <v>0</v>
          </cell>
        </row>
        <row r="446">
          <cell r="E446">
            <v>39600</v>
          </cell>
          <cell r="M446">
            <v>0</v>
          </cell>
        </row>
        <row r="447">
          <cell r="E447">
            <v>39630</v>
          </cell>
          <cell r="M447">
            <v>0</v>
          </cell>
        </row>
        <row r="448">
          <cell r="E448">
            <v>39661</v>
          </cell>
          <cell r="M448">
            <v>0</v>
          </cell>
        </row>
        <row r="449">
          <cell r="E449">
            <v>39692</v>
          </cell>
          <cell r="M449">
            <v>0</v>
          </cell>
        </row>
        <row r="450">
          <cell r="E450">
            <v>39722</v>
          </cell>
          <cell r="M450">
            <v>0</v>
          </cell>
        </row>
        <row r="451">
          <cell r="E451">
            <v>39753</v>
          </cell>
          <cell r="M451">
            <v>0</v>
          </cell>
        </row>
        <row r="452">
          <cell r="E452">
            <v>39783</v>
          </cell>
          <cell r="M452">
            <v>0</v>
          </cell>
        </row>
        <row r="453">
          <cell r="M453">
            <v>0</v>
          </cell>
        </row>
        <row r="454">
          <cell r="M454">
            <v>0</v>
          </cell>
        </row>
        <row r="455">
          <cell r="M455">
            <v>0</v>
          </cell>
        </row>
        <row r="456">
          <cell r="M456">
            <v>0</v>
          </cell>
        </row>
        <row r="457">
          <cell r="M457">
            <v>0</v>
          </cell>
        </row>
        <row r="458">
          <cell r="E458">
            <v>39356</v>
          </cell>
          <cell r="M458">
            <v>0</v>
          </cell>
        </row>
        <row r="459">
          <cell r="E459">
            <v>39387</v>
          </cell>
          <cell r="M459">
            <v>0</v>
          </cell>
        </row>
        <row r="460">
          <cell r="E460">
            <v>39417</v>
          </cell>
          <cell r="M460">
            <v>0</v>
          </cell>
        </row>
        <row r="461">
          <cell r="E461">
            <v>39448</v>
          </cell>
          <cell r="M461">
            <v>0</v>
          </cell>
        </row>
        <row r="462">
          <cell r="E462">
            <v>39479</v>
          </cell>
          <cell r="M462">
            <v>0</v>
          </cell>
        </row>
        <row r="463">
          <cell r="E463">
            <v>39508</v>
          </cell>
          <cell r="M463">
            <v>0</v>
          </cell>
        </row>
        <row r="464">
          <cell r="E464">
            <v>39539</v>
          </cell>
          <cell r="M464">
            <v>0</v>
          </cell>
        </row>
        <row r="465">
          <cell r="E465">
            <v>39569</v>
          </cell>
          <cell r="M465">
            <v>0</v>
          </cell>
        </row>
        <row r="466">
          <cell r="E466">
            <v>39600</v>
          </cell>
          <cell r="M466">
            <v>0</v>
          </cell>
        </row>
        <row r="467">
          <cell r="E467">
            <v>39630</v>
          </cell>
          <cell r="M467">
            <v>0</v>
          </cell>
        </row>
        <row r="468">
          <cell r="E468">
            <v>39661</v>
          </cell>
          <cell r="M468">
            <v>0</v>
          </cell>
        </row>
        <row r="469">
          <cell r="E469">
            <v>39692</v>
          </cell>
          <cell r="M469">
            <v>0</v>
          </cell>
        </row>
        <row r="470">
          <cell r="M470">
            <v>0</v>
          </cell>
        </row>
        <row r="471">
          <cell r="M471">
            <v>0</v>
          </cell>
        </row>
        <row r="472">
          <cell r="M472">
            <v>0</v>
          </cell>
        </row>
        <row r="473">
          <cell r="M473">
            <v>0</v>
          </cell>
        </row>
        <row r="474">
          <cell r="M474">
            <v>0</v>
          </cell>
        </row>
        <row r="475">
          <cell r="M475">
            <v>0</v>
          </cell>
        </row>
        <row r="476">
          <cell r="M476">
            <v>0</v>
          </cell>
        </row>
        <row r="477">
          <cell r="M477">
            <v>0</v>
          </cell>
        </row>
        <row r="478">
          <cell r="E478">
            <v>39356</v>
          </cell>
          <cell r="M478">
            <v>0</v>
          </cell>
        </row>
        <row r="479">
          <cell r="E479">
            <v>39387</v>
          </cell>
          <cell r="M479">
            <v>0</v>
          </cell>
        </row>
        <row r="480">
          <cell r="E480">
            <v>39417</v>
          </cell>
          <cell r="M480">
            <v>0</v>
          </cell>
        </row>
        <row r="481">
          <cell r="E481">
            <v>39448</v>
          </cell>
          <cell r="M481">
            <v>0</v>
          </cell>
        </row>
        <row r="482">
          <cell r="E482">
            <v>39479</v>
          </cell>
          <cell r="M482">
            <v>0</v>
          </cell>
        </row>
        <row r="483">
          <cell r="E483">
            <v>39508</v>
          </cell>
          <cell r="M483">
            <v>0</v>
          </cell>
        </row>
        <row r="484">
          <cell r="E484">
            <v>39539</v>
          </cell>
          <cell r="M484">
            <v>0</v>
          </cell>
        </row>
        <row r="485">
          <cell r="E485">
            <v>39569</v>
          </cell>
          <cell r="M485">
            <v>0</v>
          </cell>
        </row>
        <row r="486">
          <cell r="E486">
            <v>39600</v>
          </cell>
          <cell r="M486">
            <v>0</v>
          </cell>
        </row>
        <row r="487">
          <cell r="E487">
            <v>39630</v>
          </cell>
          <cell r="M487">
            <v>0</v>
          </cell>
        </row>
        <row r="488">
          <cell r="E488">
            <v>39661</v>
          </cell>
          <cell r="M488">
            <v>0</v>
          </cell>
        </row>
        <row r="489">
          <cell r="E489">
            <v>39692</v>
          </cell>
          <cell r="M489">
            <v>0</v>
          </cell>
        </row>
        <row r="490">
          <cell r="M490">
            <v>0</v>
          </cell>
        </row>
        <row r="491">
          <cell r="M491">
            <v>0</v>
          </cell>
        </row>
        <row r="492">
          <cell r="M492">
            <v>0</v>
          </cell>
        </row>
        <row r="493">
          <cell r="M493">
            <v>0</v>
          </cell>
        </row>
        <row r="494">
          <cell r="M494">
            <v>0</v>
          </cell>
        </row>
        <row r="495">
          <cell r="M495">
            <v>0</v>
          </cell>
        </row>
        <row r="496">
          <cell r="M496">
            <v>0</v>
          </cell>
        </row>
        <row r="497">
          <cell r="M497">
            <v>0</v>
          </cell>
        </row>
        <row r="498">
          <cell r="E498">
            <v>39356</v>
          </cell>
          <cell r="M498">
            <v>0</v>
          </cell>
        </row>
        <row r="499">
          <cell r="E499">
            <v>39387</v>
          </cell>
          <cell r="M499">
            <v>0</v>
          </cell>
        </row>
        <row r="500">
          <cell r="E500">
            <v>39417</v>
          </cell>
          <cell r="M500">
            <v>0</v>
          </cell>
        </row>
        <row r="501">
          <cell r="E501">
            <v>39448</v>
          </cell>
          <cell r="M501">
            <v>0</v>
          </cell>
        </row>
        <row r="502">
          <cell r="E502">
            <v>39479</v>
          </cell>
          <cell r="M502">
            <v>0</v>
          </cell>
        </row>
        <row r="503">
          <cell r="E503">
            <v>39508</v>
          </cell>
          <cell r="M503">
            <v>0</v>
          </cell>
        </row>
        <row r="504">
          <cell r="E504">
            <v>39539</v>
          </cell>
          <cell r="M504">
            <v>0</v>
          </cell>
        </row>
        <row r="505">
          <cell r="E505">
            <v>39569</v>
          </cell>
          <cell r="M505">
            <v>0</v>
          </cell>
        </row>
        <row r="506">
          <cell r="E506">
            <v>39600</v>
          </cell>
          <cell r="M506">
            <v>0</v>
          </cell>
        </row>
        <row r="507">
          <cell r="E507">
            <v>39630</v>
          </cell>
          <cell r="M507">
            <v>0</v>
          </cell>
        </row>
        <row r="508">
          <cell r="E508">
            <v>39661</v>
          </cell>
          <cell r="M508">
            <v>0</v>
          </cell>
        </row>
        <row r="509">
          <cell r="E509">
            <v>39692</v>
          </cell>
          <cell r="M509">
            <v>0</v>
          </cell>
        </row>
        <row r="510">
          <cell r="M510">
            <v>0</v>
          </cell>
        </row>
        <row r="511">
          <cell r="M511">
            <v>0</v>
          </cell>
        </row>
        <row r="512">
          <cell r="M512">
            <v>0</v>
          </cell>
        </row>
        <row r="513">
          <cell r="M513">
            <v>0</v>
          </cell>
        </row>
        <row r="514">
          <cell r="M514">
            <v>0</v>
          </cell>
        </row>
        <row r="515">
          <cell r="M515">
            <v>0</v>
          </cell>
        </row>
        <row r="516">
          <cell r="M516">
            <v>0</v>
          </cell>
        </row>
        <row r="517">
          <cell r="M517">
            <v>0</v>
          </cell>
        </row>
        <row r="518">
          <cell r="E518">
            <v>39356</v>
          </cell>
          <cell r="M518">
            <v>0</v>
          </cell>
        </row>
        <row r="519">
          <cell r="E519">
            <v>39387</v>
          </cell>
          <cell r="M519">
            <v>0</v>
          </cell>
        </row>
        <row r="520">
          <cell r="E520">
            <v>39417</v>
          </cell>
          <cell r="M520">
            <v>0</v>
          </cell>
        </row>
        <row r="521">
          <cell r="E521">
            <v>39448</v>
          </cell>
          <cell r="M521">
            <v>0</v>
          </cell>
        </row>
        <row r="522">
          <cell r="E522">
            <v>39479</v>
          </cell>
          <cell r="M522">
            <v>0</v>
          </cell>
        </row>
        <row r="523">
          <cell r="E523">
            <v>39508</v>
          </cell>
          <cell r="M523">
            <v>0</v>
          </cell>
        </row>
        <row r="524">
          <cell r="E524">
            <v>39539</v>
          </cell>
          <cell r="M524">
            <v>0</v>
          </cell>
        </row>
        <row r="525">
          <cell r="E525">
            <v>39569</v>
          </cell>
          <cell r="M525">
            <v>0</v>
          </cell>
        </row>
        <row r="526">
          <cell r="E526">
            <v>39600</v>
          </cell>
          <cell r="M526">
            <v>0</v>
          </cell>
        </row>
        <row r="527">
          <cell r="E527">
            <v>39630</v>
          </cell>
          <cell r="M527">
            <v>0</v>
          </cell>
        </row>
        <row r="528">
          <cell r="E528">
            <v>39661</v>
          </cell>
          <cell r="M528">
            <v>0</v>
          </cell>
        </row>
        <row r="529">
          <cell r="E529">
            <v>39692</v>
          </cell>
          <cell r="M529">
            <v>0</v>
          </cell>
        </row>
        <row r="530">
          <cell r="M530">
            <v>0</v>
          </cell>
        </row>
        <row r="531">
          <cell r="M531">
            <v>0</v>
          </cell>
        </row>
        <row r="532">
          <cell r="M532">
            <v>0</v>
          </cell>
        </row>
        <row r="533">
          <cell r="M533">
            <v>0</v>
          </cell>
        </row>
        <row r="534">
          <cell r="M534">
            <v>0</v>
          </cell>
        </row>
        <row r="535">
          <cell r="M535">
            <v>0</v>
          </cell>
        </row>
        <row r="536">
          <cell r="M536">
            <v>0</v>
          </cell>
        </row>
        <row r="537">
          <cell r="M537">
            <v>0</v>
          </cell>
        </row>
        <row r="538">
          <cell r="E538">
            <v>39356</v>
          </cell>
          <cell r="M538">
            <v>0</v>
          </cell>
        </row>
        <row r="539">
          <cell r="E539">
            <v>39387</v>
          </cell>
          <cell r="M539">
            <v>0</v>
          </cell>
        </row>
        <row r="540">
          <cell r="E540">
            <v>39417</v>
          </cell>
          <cell r="M540">
            <v>0</v>
          </cell>
        </row>
        <row r="541">
          <cell r="E541">
            <v>39448</v>
          </cell>
          <cell r="M541">
            <v>0</v>
          </cell>
        </row>
        <row r="542">
          <cell r="E542">
            <v>39479</v>
          </cell>
          <cell r="M542">
            <v>0</v>
          </cell>
        </row>
        <row r="543">
          <cell r="E543">
            <v>39508</v>
          </cell>
          <cell r="M543">
            <v>0</v>
          </cell>
        </row>
        <row r="544">
          <cell r="E544">
            <v>39539</v>
          </cell>
          <cell r="M544">
            <v>0</v>
          </cell>
        </row>
        <row r="545">
          <cell r="E545">
            <v>39569</v>
          </cell>
          <cell r="M545">
            <v>0</v>
          </cell>
        </row>
        <row r="546">
          <cell r="E546">
            <v>39600</v>
          </cell>
          <cell r="M546">
            <v>0</v>
          </cell>
        </row>
        <row r="547">
          <cell r="E547">
            <v>39630</v>
          </cell>
          <cell r="M547">
            <v>0</v>
          </cell>
        </row>
        <row r="548">
          <cell r="E548">
            <v>39661</v>
          </cell>
          <cell r="M548">
            <v>0</v>
          </cell>
        </row>
        <row r="549">
          <cell r="E549">
            <v>39692</v>
          </cell>
          <cell r="M549">
            <v>0</v>
          </cell>
        </row>
        <row r="550">
          <cell r="M550">
            <v>0</v>
          </cell>
        </row>
        <row r="551">
          <cell r="M551">
            <v>0</v>
          </cell>
        </row>
        <row r="552">
          <cell r="M552">
            <v>0</v>
          </cell>
        </row>
        <row r="553">
          <cell r="M553">
            <v>0</v>
          </cell>
        </row>
        <row r="554">
          <cell r="M554">
            <v>0</v>
          </cell>
        </row>
        <row r="555">
          <cell r="M555">
            <v>0</v>
          </cell>
        </row>
        <row r="556">
          <cell r="M556">
            <v>0</v>
          </cell>
        </row>
        <row r="557">
          <cell r="M557">
            <v>0</v>
          </cell>
        </row>
        <row r="558">
          <cell r="E558">
            <v>39356</v>
          </cell>
          <cell r="M558">
            <v>0</v>
          </cell>
        </row>
        <row r="559">
          <cell r="E559">
            <v>39387</v>
          </cell>
          <cell r="M559">
            <v>0</v>
          </cell>
        </row>
        <row r="560">
          <cell r="E560">
            <v>39417</v>
          </cell>
          <cell r="M560">
            <v>0</v>
          </cell>
        </row>
        <row r="561">
          <cell r="E561">
            <v>39448</v>
          </cell>
          <cell r="M561">
            <v>0</v>
          </cell>
        </row>
        <row r="562">
          <cell r="E562">
            <v>39479</v>
          </cell>
          <cell r="M562">
            <v>0</v>
          </cell>
        </row>
        <row r="563">
          <cell r="E563">
            <v>39508</v>
          </cell>
          <cell r="M563">
            <v>0</v>
          </cell>
        </row>
        <row r="564">
          <cell r="E564">
            <v>39539</v>
          </cell>
          <cell r="M564">
            <v>0</v>
          </cell>
        </row>
        <row r="565">
          <cell r="E565">
            <v>39569</v>
          </cell>
          <cell r="M565">
            <v>0</v>
          </cell>
        </row>
        <row r="566">
          <cell r="E566">
            <v>39600</v>
          </cell>
          <cell r="M566">
            <v>0</v>
          </cell>
        </row>
        <row r="567">
          <cell r="E567">
            <v>39630</v>
          </cell>
          <cell r="M567">
            <v>0</v>
          </cell>
        </row>
        <row r="568">
          <cell r="E568">
            <v>39661</v>
          </cell>
          <cell r="M568">
            <v>0</v>
          </cell>
        </row>
        <row r="569">
          <cell r="E569">
            <v>39692</v>
          </cell>
          <cell r="M569">
            <v>0</v>
          </cell>
        </row>
        <row r="570">
          <cell r="M570">
            <v>0</v>
          </cell>
        </row>
        <row r="571">
          <cell r="M571">
            <v>0</v>
          </cell>
        </row>
        <row r="572">
          <cell r="M572">
            <v>0</v>
          </cell>
        </row>
        <row r="573">
          <cell r="M573">
            <v>0</v>
          </cell>
        </row>
        <row r="574">
          <cell r="M574">
            <v>0</v>
          </cell>
        </row>
        <row r="575">
          <cell r="M575">
            <v>0</v>
          </cell>
        </row>
        <row r="576">
          <cell r="M576">
            <v>0</v>
          </cell>
        </row>
        <row r="577">
          <cell r="M577">
            <v>0</v>
          </cell>
        </row>
        <row r="578">
          <cell r="E578">
            <v>39356</v>
          </cell>
          <cell r="M578">
            <v>0</v>
          </cell>
        </row>
        <row r="579">
          <cell r="E579">
            <v>39387</v>
          </cell>
          <cell r="M579">
            <v>0</v>
          </cell>
        </row>
        <row r="580">
          <cell r="E580">
            <v>39417</v>
          </cell>
          <cell r="M580">
            <v>0</v>
          </cell>
        </row>
        <row r="581">
          <cell r="E581">
            <v>39448</v>
          </cell>
          <cell r="M581">
            <v>0</v>
          </cell>
        </row>
        <row r="582">
          <cell r="E582">
            <v>39479</v>
          </cell>
          <cell r="M582">
            <v>0</v>
          </cell>
        </row>
        <row r="583">
          <cell r="E583">
            <v>39508</v>
          </cell>
          <cell r="M583">
            <v>0</v>
          </cell>
        </row>
        <row r="584">
          <cell r="E584">
            <v>39539</v>
          </cell>
          <cell r="M584">
            <v>0</v>
          </cell>
        </row>
        <row r="585">
          <cell r="E585">
            <v>39569</v>
          </cell>
          <cell r="M585">
            <v>0</v>
          </cell>
        </row>
        <row r="586">
          <cell r="E586">
            <v>39600</v>
          </cell>
          <cell r="M586">
            <v>0</v>
          </cell>
        </row>
        <row r="587">
          <cell r="E587">
            <v>39630</v>
          </cell>
          <cell r="M587">
            <v>0</v>
          </cell>
        </row>
        <row r="588">
          <cell r="E588">
            <v>39661</v>
          </cell>
          <cell r="M588">
            <v>0</v>
          </cell>
        </row>
        <row r="589">
          <cell r="E589">
            <v>39692</v>
          </cell>
          <cell r="M589">
            <v>0</v>
          </cell>
        </row>
        <row r="590">
          <cell r="M590">
            <v>0</v>
          </cell>
        </row>
        <row r="591">
          <cell r="M591">
            <v>0</v>
          </cell>
        </row>
        <row r="592">
          <cell r="M592">
            <v>0</v>
          </cell>
        </row>
        <row r="593">
          <cell r="M593">
            <v>0</v>
          </cell>
        </row>
        <row r="594">
          <cell r="M594">
            <v>0</v>
          </cell>
        </row>
        <row r="595">
          <cell r="M595">
            <v>0</v>
          </cell>
        </row>
        <row r="596">
          <cell r="M596">
            <v>0</v>
          </cell>
        </row>
        <row r="597">
          <cell r="M597">
            <v>0</v>
          </cell>
        </row>
        <row r="598">
          <cell r="E598">
            <v>39356</v>
          </cell>
          <cell r="M598">
            <v>0</v>
          </cell>
        </row>
        <row r="599">
          <cell r="E599">
            <v>39387</v>
          </cell>
          <cell r="M599">
            <v>0</v>
          </cell>
        </row>
        <row r="600">
          <cell r="E600">
            <v>39417</v>
          </cell>
          <cell r="M600">
            <v>0</v>
          </cell>
        </row>
        <row r="601">
          <cell r="E601">
            <v>39448</v>
          </cell>
          <cell r="M601">
            <v>0</v>
          </cell>
        </row>
        <row r="602">
          <cell r="E602">
            <v>39479</v>
          </cell>
          <cell r="M602">
            <v>0</v>
          </cell>
        </row>
        <row r="603">
          <cell r="E603">
            <v>39508</v>
          </cell>
          <cell r="M603">
            <v>0</v>
          </cell>
        </row>
        <row r="604">
          <cell r="E604">
            <v>39539</v>
          </cell>
          <cell r="M604">
            <v>0</v>
          </cell>
        </row>
        <row r="605">
          <cell r="E605">
            <v>39569</v>
          </cell>
          <cell r="M605">
            <v>0</v>
          </cell>
        </row>
        <row r="606">
          <cell r="E606">
            <v>39600</v>
          </cell>
          <cell r="M606">
            <v>0</v>
          </cell>
        </row>
        <row r="607">
          <cell r="E607">
            <v>39630</v>
          </cell>
          <cell r="M607">
            <v>0</v>
          </cell>
        </row>
        <row r="608">
          <cell r="E608">
            <v>39661</v>
          </cell>
          <cell r="M608">
            <v>0</v>
          </cell>
        </row>
        <row r="609">
          <cell r="E609">
            <v>39692</v>
          </cell>
          <cell r="M609">
            <v>0</v>
          </cell>
        </row>
        <row r="610">
          <cell r="M610">
            <v>0</v>
          </cell>
        </row>
        <row r="611">
          <cell r="M611">
            <v>0</v>
          </cell>
        </row>
        <row r="612">
          <cell r="M612">
            <v>0</v>
          </cell>
        </row>
        <row r="613">
          <cell r="M613">
            <v>0</v>
          </cell>
        </row>
        <row r="614">
          <cell r="M614">
            <v>0</v>
          </cell>
        </row>
        <row r="615">
          <cell r="M615">
            <v>0</v>
          </cell>
        </row>
        <row r="616">
          <cell r="M616">
            <v>0</v>
          </cell>
        </row>
        <row r="617">
          <cell r="M617">
            <v>0</v>
          </cell>
        </row>
        <row r="618">
          <cell r="E618">
            <v>39356</v>
          </cell>
          <cell r="M618">
            <v>0</v>
          </cell>
        </row>
        <row r="619">
          <cell r="E619">
            <v>39387</v>
          </cell>
          <cell r="M619">
            <v>0</v>
          </cell>
        </row>
        <row r="620">
          <cell r="E620">
            <v>39417</v>
          </cell>
          <cell r="M620">
            <v>0</v>
          </cell>
        </row>
        <row r="621">
          <cell r="E621">
            <v>39448</v>
          </cell>
          <cell r="M621">
            <v>0</v>
          </cell>
        </row>
        <row r="622">
          <cell r="E622">
            <v>39479</v>
          </cell>
          <cell r="M622">
            <v>0</v>
          </cell>
        </row>
        <row r="623">
          <cell r="E623">
            <v>39508</v>
          </cell>
          <cell r="M623">
            <v>0</v>
          </cell>
        </row>
        <row r="624">
          <cell r="E624">
            <v>39539</v>
          </cell>
          <cell r="M624">
            <v>0</v>
          </cell>
        </row>
        <row r="625">
          <cell r="E625">
            <v>39569</v>
          </cell>
          <cell r="M625">
            <v>0</v>
          </cell>
        </row>
        <row r="626">
          <cell r="E626">
            <v>39600</v>
          </cell>
          <cell r="M626">
            <v>0</v>
          </cell>
        </row>
        <row r="627">
          <cell r="E627">
            <v>39630</v>
          </cell>
          <cell r="M627">
            <v>0</v>
          </cell>
        </row>
        <row r="628">
          <cell r="E628">
            <v>39661</v>
          </cell>
          <cell r="M628">
            <v>0</v>
          </cell>
        </row>
        <row r="629">
          <cell r="E629">
            <v>39692</v>
          </cell>
          <cell r="M629">
            <v>0</v>
          </cell>
        </row>
        <row r="630">
          <cell r="M630">
            <v>0</v>
          </cell>
        </row>
        <row r="631">
          <cell r="M631">
            <v>0</v>
          </cell>
        </row>
        <row r="632">
          <cell r="M632">
            <v>0</v>
          </cell>
        </row>
        <row r="633">
          <cell r="M633">
            <v>0</v>
          </cell>
        </row>
        <row r="634">
          <cell r="M634">
            <v>0</v>
          </cell>
        </row>
        <row r="635">
          <cell r="M635">
            <v>0</v>
          </cell>
        </row>
        <row r="636">
          <cell r="M636">
            <v>0</v>
          </cell>
        </row>
        <row r="637">
          <cell r="M637">
            <v>0</v>
          </cell>
        </row>
        <row r="638">
          <cell r="E638">
            <v>39356</v>
          </cell>
          <cell r="M638">
            <v>0</v>
          </cell>
        </row>
        <row r="639">
          <cell r="E639">
            <v>39387</v>
          </cell>
          <cell r="M639">
            <v>0</v>
          </cell>
        </row>
        <row r="640">
          <cell r="E640">
            <v>39417</v>
          </cell>
          <cell r="M640">
            <v>0</v>
          </cell>
        </row>
        <row r="641">
          <cell r="E641">
            <v>39448</v>
          </cell>
          <cell r="M641">
            <v>0</v>
          </cell>
        </row>
        <row r="642">
          <cell r="E642">
            <v>39479</v>
          </cell>
          <cell r="M642">
            <v>0</v>
          </cell>
        </row>
        <row r="643">
          <cell r="E643">
            <v>39508</v>
          </cell>
          <cell r="M643">
            <v>0</v>
          </cell>
        </row>
        <row r="644">
          <cell r="E644">
            <v>39539</v>
          </cell>
          <cell r="M644">
            <v>0</v>
          </cell>
        </row>
        <row r="645">
          <cell r="E645">
            <v>39569</v>
          </cell>
          <cell r="M645">
            <v>0</v>
          </cell>
        </row>
        <row r="646">
          <cell r="E646">
            <v>39600</v>
          </cell>
          <cell r="M646">
            <v>0</v>
          </cell>
        </row>
        <row r="647">
          <cell r="E647">
            <v>39630</v>
          </cell>
          <cell r="M647">
            <v>0</v>
          </cell>
        </row>
        <row r="648">
          <cell r="E648">
            <v>39661</v>
          </cell>
          <cell r="M648">
            <v>0</v>
          </cell>
        </row>
        <row r="649">
          <cell r="E649">
            <v>39692</v>
          </cell>
          <cell r="M649">
            <v>0</v>
          </cell>
        </row>
        <row r="650">
          <cell r="M650">
            <v>0</v>
          </cell>
        </row>
        <row r="651">
          <cell r="M651">
            <v>0</v>
          </cell>
        </row>
        <row r="652">
          <cell r="M652">
            <v>0</v>
          </cell>
        </row>
        <row r="653">
          <cell r="M653">
            <v>0</v>
          </cell>
        </row>
        <row r="654">
          <cell r="M654">
            <v>0</v>
          </cell>
        </row>
        <row r="655">
          <cell r="M655">
            <v>0</v>
          </cell>
        </row>
        <row r="656">
          <cell r="M656">
            <v>0</v>
          </cell>
        </row>
        <row r="657">
          <cell r="M657">
            <v>0</v>
          </cell>
        </row>
        <row r="658">
          <cell r="E658">
            <v>39356</v>
          </cell>
          <cell r="M658">
            <v>0</v>
          </cell>
        </row>
        <row r="659">
          <cell r="E659">
            <v>39387</v>
          </cell>
          <cell r="M659">
            <v>0</v>
          </cell>
        </row>
        <row r="660">
          <cell r="E660">
            <v>39417</v>
          </cell>
          <cell r="M660">
            <v>0</v>
          </cell>
        </row>
        <row r="661">
          <cell r="E661">
            <v>39448</v>
          </cell>
          <cell r="M661">
            <v>0</v>
          </cell>
        </row>
        <row r="662">
          <cell r="E662">
            <v>39479</v>
          </cell>
          <cell r="M662">
            <v>0</v>
          </cell>
        </row>
        <row r="663">
          <cell r="E663">
            <v>39508</v>
          </cell>
          <cell r="M663">
            <v>0</v>
          </cell>
        </row>
        <row r="664">
          <cell r="E664">
            <v>39539</v>
          </cell>
          <cell r="M664">
            <v>0</v>
          </cell>
        </row>
        <row r="665">
          <cell r="E665">
            <v>39569</v>
          </cell>
          <cell r="M665">
            <v>0</v>
          </cell>
        </row>
        <row r="666">
          <cell r="E666">
            <v>39600</v>
          </cell>
          <cell r="M666">
            <v>0</v>
          </cell>
        </row>
        <row r="667">
          <cell r="E667">
            <v>39630</v>
          </cell>
          <cell r="M667">
            <v>0</v>
          </cell>
        </row>
        <row r="668">
          <cell r="E668">
            <v>39661</v>
          </cell>
          <cell r="M668">
            <v>0</v>
          </cell>
        </row>
        <row r="669">
          <cell r="E669">
            <v>39692</v>
          </cell>
          <cell r="M669">
            <v>0</v>
          </cell>
        </row>
        <row r="670">
          <cell r="M670">
            <v>0</v>
          </cell>
        </row>
        <row r="671">
          <cell r="M671">
            <v>0</v>
          </cell>
        </row>
        <row r="672">
          <cell r="M672">
            <v>0</v>
          </cell>
        </row>
        <row r="673">
          <cell r="M673">
            <v>0</v>
          </cell>
        </row>
        <row r="674">
          <cell r="M674">
            <v>0</v>
          </cell>
        </row>
        <row r="675">
          <cell r="M675">
            <v>0</v>
          </cell>
        </row>
        <row r="676">
          <cell r="M676">
            <v>0</v>
          </cell>
        </row>
        <row r="677">
          <cell r="M677">
            <v>0</v>
          </cell>
        </row>
        <row r="678">
          <cell r="E678">
            <v>39356</v>
          </cell>
          <cell r="M678">
            <v>0</v>
          </cell>
        </row>
        <row r="679">
          <cell r="E679">
            <v>39387</v>
          </cell>
          <cell r="M679">
            <v>0</v>
          </cell>
        </row>
        <row r="680">
          <cell r="E680">
            <v>39417</v>
          </cell>
          <cell r="M680">
            <v>0</v>
          </cell>
        </row>
        <row r="681">
          <cell r="E681">
            <v>39448</v>
          </cell>
          <cell r="M681">
            <v>0</v>
          </cell>
        </row>
        <row r="682">
          <cell r="E682">
            <v>39479</v>
          </cell>
          <cell r="M682">
            <v>0</v>
          </cell>
        </row>
        <row r="683">
          <cell r="E683">
            <v>39508</v>
          </cell>
          <cell r="M683">
            <v>0</v>
          </cell>
        </row>
        <row r="684">
          <cell r="E684">
            <v>39539</v>
          </cell>
          <cell r="M684">
            <v>0</v>
          </cell>
        </row>
        <row r="685">
          <cell r="E685">
            <v>39569</v>
          </cell>
          <cell r="M685">
            <v>0</v>
          </cell>
        </row>
        <row r="686">
          <cell r="E686">
            <v>39600</v>
          </cell>
          <cell r="M686">
            <v>0</v>
          </cell>
        </row>
        <row r="687">
          <cell r="E687">
            <v>39630</v>
          </cell>
          <cell r="M687">
            <v>0</v>
          </cell>
        </row>
        <row r="688">
          <cell r="E688">
            <v>39661</v>
          </cell>
          <cell r="M688">
            <v>0</v>
          </cell>
        </row>
        <row r="689">
          <cell r="E689">
            <v>39692</v>
          </cell>
          <cell r="M689">
            <v>0</v>
          </cell>
        </row>
        <row r="690">
          <cell r="M690">
            <v>0</v>
          </cell>
        </row>
        <row r="691">
          <cell r="M691">
            <v>0</v>
          </cell>
        </row>
        <row r="692">
          <cell r="M692">
            <v>0</v>
          </cell>
        </row>
        <row r="693">
          <cell r="M693">
            <v>0</v>
          </cell>
        </row>
        <row r="694">
          <cell r="M694">
            <v>0</v>
          </cell>
        </row>
        <row r="695">
          <cell r="M695">
            <v>0</v>
          </cell>
        </row>
        <row r="696">
          <cell r="M696">
            <v>0</v>
          </cell>
        </row>
        <row r="697">
          <cell r="M697">
            <v>0</v>
          </cell>
        </row>
        <row r="699">
          <cell r="M699">
            <v>0</v>
          </cell>
        </row>
        <row r="700">
          <cell r="M700">
            <v>234481.02127659495</v>
          </cell>
        </row>
        <row r="701">
          <cell r="E701" t="str">
            <v>Превышение суточных сверх норм, установленных законодательством</v>
          </cell>
        </row>
        <row r="707">
          <cell r="E707" t="str">
            <v>Всего с НДС (руб.)</v>
          </cell>
        </row>
        <row r="708">
          <cell r="E708">
            <v>0</v>
          </cell>
        </row>
        <row r="709">
          <cell r="E709">
            <v>0</v>
          </cell>
        </row>
        <row r="710">
          <cell r="E710">
            <v>7705296</v>
          </cell>
        </row>
        <row r="711">
          <cell r="E711">
            <v>0</v>
          </cell>
        </row>
        <row r="712">
          <cell r="E712">
            <v>0</v>
          </cell>
        </row>
        <row r="713">
          <cell r="E713">
            <v>0</v>
          </cell>
        </row>
        <row r="714">
          <cell r="E714">
            <v>0</v>
          </cell>
        </row>
        <row r="715">
          <cell r="E715">
            <v>0</v>
          </cell>
        </row>
        <row r="716">
          <cell r="E716">
            <v>0</v>
          </cell>
        </row>
        <row r="717">
          <cell r="E717">
            <v>0</v>
          </cell>
        </row>
        <row r="718">
          <cell r="E718">
            <v>0</v>
          </cell>
        </row>
        <row r="719">
          <cell r="E719">
            <v>0</v>
          </cell>
        </row>
        <row r="720">
          <cell r="E720">
            <v>0</v>
          </cell>
        </row>
        <row r="721">
          <cell r="E721">
            <v>7705296</v>
          </cell>
        </row>
      </sheetData>
      <sheetData sheetId="6"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</row>
        <row r="18">
          <cell r="E18">
            <v>0</v>
          </cell>
        </row>
        <row r="19">
          <cell r="E19">
            <v>0</v>
          </cell>
        </row>
        <row r="20">
          <cell r="E20">
            <v>0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>
            <v>0</v>
          </cell>
        </row>
        <row r="24">
          <cell r="E24">
            <v>0</v>
          </cell>
        </row>
        <row r="25">
          <cell r="E25">
            <v>0</v>
          </cell>
        </row>
        <row r="26">
          <cell r="E26">
            <v>0</v>
          </cell>
        </row>
        <row r="27">
          <cell r="E27">
            <v>0</v>
          </cell>
        </row>
        <row r="32">
          <cell r="E32" t="str">
            <v>руб.</v>
          </cell>
        </row>
        <row r="33">
          <cell r="E33" t="str">
            <v>руб.</v>
          </cell>
        </row>
        <row r="35">
          <cell r="E35">
            <v>300</v>
          </cell>
        </row>
        <row r="37">
          <cell r="E37" t="str">
            <v>Период командировки (месяц)</v>
          </cell>
          <cell r="O37" t="str">
            <v>ВСЕГО командировочные (Евро)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0</v>
          </cell>
        </row>
        <row r="44">
          <cell r="O44">
            <v>0</v>
          </cell>
        </row>
        <row r="45">
          <cell r="O45">
            <v>0</v>
          </cell>
        </row>
        <row r="46">
          <cell r="O46">
            <v>0</v>
          </cell>
        </row>
        <row r="47">
          <cell r="O47">
            <v>0</v>
          </cell>
        </row>
        <row r="48">
          <cell r="O48">
            <v>0</v>
          </cell>
        </row>
        <row r="49">
          <cell r="O49">
            <v>0</v>
          </cell>
        </row>
        <row r="50">
          <cell r="O50">
            <v>0</v>
          </cell>
        </row>
        <row r="51">
          <cell r="O51">
            <v>0</v>
          </cell>
        </row>
        <row r="52">
          <cell r="O52">
            <v>0</v>
          </cell>
        </row>
        <row r="53">
          <cell r="E53" t="str">
            <v>Превышение суточных сверх норм, установленных законодательством</v>
          </cell>
        </row>
        <row r="57">
          <cell r="E57">
            <v>500</v>
          </cell>
        </row>
        <row r="59">
          <cell r="E59" t="str">
            <v>Период командировки (месяц)</v>
          </cell>
          <cell r="O59" t="str">
            <v>ВСЕГО командировочные (Евро)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0</v>
          </cell>
        </row>
        <row r="63">
          <cell r="E63" t="str">
            <v xml:space="preserve"> </v>
          </cell>
          <cell r="O63">
            <v>0</v>
          </cell>
        </row>
        <row r="64">
          <cell r="O64">
            <v>0</v>
          </cell>
        </row>
        <row r="65">
          <cell r="O65">
            <v>0</v>
          </cell>
        </row>
        <row r="66">
          <cell r="E66" t="str">
            <v xml:space="preserve"> </v>
          </cell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E70" t="str">
            <v xml:space="preserve"> </v>
          </cell>
          <cell r="O70">
            <v>0</v>
          </cell>
        </row>
        <row r="71">
          <cell r="O71">
            <v>0</v>
          </cell>
        </row>
        <row r="72">
          <cell r="O72">
            <v>0</v>
          </cell>
        </row>
        <row r="73">
          <cell r="O73">
            <v>0</v>
          </cell>
        </row>
        <row r="74">
          <cell r="O74">
            <v>0</v>
          </cell>
        </row>
        <row r="75">
          <cell r="E75" t="str">
            <v>Превышение суточных сверх норм, установленных законодательством</v>
          </cell>
        </row>
        <row r="79">
          <cell r="E79">
            <v>700</v>
          </cell>
        </row>
        <row r="81">
          <cell r="E81" t="str">
            <v>Период командировки (месяц)</v>
          </cell>
          <cell r="O81" t="str">
            <v>ВСЕГО командировочные (Евро)</v>
          </cell>
        </row>
        <row r="82">
          <cell r="O82">
            <v>0</v>
          </cell>
        </row>
        <row r="83">
          <cell r="O83">
            <v>0</v>
          </cell>
        </row>
        <row r="84">
          <cell r="O84">
            <v>0</v>
          </cell>
        </row>
        <row r="85">
          <cell r="E85" t="str">
            <v xml:space="preserve"> </v>
          </cell>
          <cell r="O85">
            <v>0</v>
          </cell>
        </row>
        <row r="86">
          <cell r="O86">
            <v>0</v>
          </cell>
        </row>
        <row r="87">
          <cell r="O87">
            <v>0</v>
          </cell>
        </row>
        <row r="88">
          <cell r="E88" t="str">
            <v xml:space="preserve"> </v>
          </cell>
          <cell r="O88">
            <v>0</v>
          </cell>
        </row>
        <row r="89">
          <cell r="O89">
            <v>0</v>
          </cell>
        </row>
        <row r="90">
          <cell r="O90">
            <v>0</v>
          </cell>
        </row>
        <row r="91">
          <cell r="O91">
            <v>0</v>
          </cell>
        </row>
        <row r="92">
          <cell r="O92">
            <v>0</v>
          </cell>
        </row>
        <row r="93">
          <cell r="O93">
            <v>0</v>
          </cell>
        </row>
        <row r="94">
          <cell r="O94">
            <v>0</v>
          </cell>
        </row>
        <row r="95">
          <cell r="O95">
            <v>0</v>
          </cell>
        </row>
        <row r="96">
          <cell r="O96">
            <v>0</v>
          </cell>
        </row>
        <row r="97">
          <cell r="E97" t="str">
            <v>Превышение суточных сверх норм, установленных законодательством</v>
          </cell>
        </row>
        <row r="103">
          <cell r="E103" t="str">
            <v>Всего с НДС (руб.)</v>
          </cell>
        </row>
        <row r="104">
          <cell r="E104">
            <v>0</v>
          </cell>
        </row>
        <row r="105">
          <cell r="E105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0">
          <cell r="E110">
            <v>0</v>
          </cell>
        </row>
        <row r="111">
          <cell r="E111">
            <v>0</v>
          </cell>
        </row>
        <row r="112">
          <cell r="E112">
            <v>0</v>
          </cell>
        </row>
        <row r="113">
          <cell r="E113">
            <v>0</v>
          </cell>
        </row>
        <row r="114">
          <cell r="E114">
            <v>0</v>
          </cell>
        </row>
        <row r="115">
          <cell r="E115">
            <v>0</v>
          </cell>
        </row>
        <row r="116">
          <cell r="E116">
            <v>0</v>
          </cell>
        </row>
        <row r="117">
          <cell r="E117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геолог"/>
      <sheetName val="Лист2"/>
      <sheetName val="Лист3"/>
      <sheetName val="геолог м"/>
    </sheetNames>
    <sheetDataSet>
      <sheetData sheetId="0" refreshError="1"/>
      <sheetData sheetId="1">
        <row r="81">
          <cell r="L81">
            <v>11150.96551828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1"/>
      <sheetName val="259-290"/>
      <sheetName val="р.Волхов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93-110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Б.Сатка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  <sheetName val="топография"/>
      <sheetName val="топо"/>
      <sheetName val="Обновление"/>
      <sheetName val="Цена"/>
      <sheetName val="Product"/>
      <sheetName val="Шкаф"/>
      <sheetName val="Коэфф1."/>
      <sheetName val="Прайс лист"/>
      <sheetName val="Упр"/>
      <sheetName val="ц_1991"/>
      <sheetName val="информация"/>
      <sheetName val="РС"/>
      <sheetName val="Данные для расчёта сметы"/>
      <sheetName val="СметаСводная"/>
      <sheetName val="свод 2"/>
      <sheetName val="ИГ1"/>
      <sheetName val="См 1 наруж.водопровод"/>
      <sheetName val="свод1"/>
      <sheetName val="СметаСводная Рыб"/>
      <sheetName val="#ССЫЛКА"/>
      <sheetName val="СметаСводная Колпино"/>
      <sheetName val="Материалы"/>
      <sheetName val="шаблон"/>
      <sheetName val="Journals"/>
      <sheetName val="свод 3"/>
      <sheetName val="Восстановл_Лист13"/>
      <sheetName val="Восстановл_Лист15"/>
      <sheetName val="Восстановл_Лист19"/>
      <sheetName val="Восстановл_Лист7"/>
      <sheetName val="Восстановл_Лист5"/>
      <sheetName val="Восстановл_Лист44"/>
      <sheetName val="Восстановл_Лист29"/>
      <sheetName val="Восстановл_Лист6"/>
      <sheetName val="Восстановл_Лист2"/>
      <sheetName val="Восстановл_Лист4"/>
      <sheetName val="Восстановл_Лист8"/>
      <sheetName val="Восстановл_Лист45"/>
      <sheetName val="Восстановл_Лист27"/>
      <sheetName val="Восстановл_Лист9"/>
      <sheetName val="Восстановл_Лист10"/>
      <sheetName val="Восстановл_Лист46"/>
      <sheetName val="Восстановл_Лист28"/>
      <sheetName val="Восстановл_Лист11"/>
      <sheetName val="Восстановл_Лист12"/>
      <sheetName val="Восстановл_Лист47"/>
      <sheetName val="Восстановл_Лист14"/>
      <sheetName val="Восстановл_Лист1"/>
      <sheetName val="Восстановл_Лист18"/>
      <sheetName val="Восстановл_Лист21"/>
      <sheetName val="Восстановл_Лист20"/>
      <sheetName val="Восстановл_Лист49"/>
      <sheetName val="Восстановл_Лист25"/>
      <sheetName val="ПДР"/>
      <sheetName val="Norm"/>
      <sheetName val="все"/>
      <sheetName val="ГПК"/>
      <sheetName val="ДКС"/>
      <sheetName val="Етыпур"/>
      <sheetName val="Западн"/>
      <sheetName val="НГКХ"/>
      <sheetName val="ПСП "/>
      <sheetName val="Тобольск"/>
      <sheetName val="УПН"/>
      <sheetName val="Спр_общий"/>
      <sheetName val="Пример расчета"/>
      <sheetName val="Курсы"/>
      <sheetName val="ВКЕ"/>
      <sheetName val="СМЕТА проект"/>
      <sheetName val="РП"/>
      <sheetName val="Сводная смета"/>
      <sheetName val="list"/>
      <sheetName val="Разработка проекта"/>
      <sheetName val="р_Волхов"/>
      <sheetName val="р_Нева"/>
      <sheetName val="р_Молога"/>
      <sheetName val="18_рек_Ю-Х"/>
      <sheetName val="нпс_Палкино"/>
      <sheetName val="Россия_-_Китай"/>
      <sheetName val="КМ_210-238"/>
      <sheetName val="БТС-2_км_405-459"/>
      <sheetName val="БТС-2_км_405-453"/>
      <sheetName val="БТС-2_км_313-352"/>
      <sheetName val="БТС-2_км326-352"/>
      <sheetName val="Улейма_И"/>
      <sheetName val="Белая_УБКА"/>
      <sheetName val="км_72-75р_Левоннька"/>
      <sheetName val="Б_Сатка"/>
      <sheetName val="киенгоп-н_Челны_км_104-206"/>
      <sheetName val="ВЛ_Урдома"/>
      <sheetName val="Вл_Микунь_Урдома"/>
      <sheetName val="ВЛ_Синдор-Микунь"/>
      <sheetName val="Тон_Чермасан"/>
      <sheetName val="Трасса_км_16-147"/>
      <sheetName val="трасса_0-76"/>
      <sheetName val="Колва_78"/>
      <sheetName val="Гидрология__р_Колва_км_38"/>
      <sheetName val="Данные_для_расчёта_сметы"/>
      <sheetName val="свод_3"/>
      <sheetName val="ПСП_"/>
      <sheetName val="Пример_расчета"/>
      <sheetName val="свод_2"/>
      <sheetName val="СМЕТА_проект"/>
      <sheetName val="Сводная_смета"/>
      <sheetName val="Разработка_проекта"/>
      <sheetName val="Main"/>
      <sheetName val="Кл-р SysTel"/>
      <sheetName val="СПРПФ"/>
      <sheetName val="sapactivexlhiddensheet"/>
      <sheetName val="КП Прим (3)"/>
      <sheetName val="1.3"/>
      <sheetName val="Калькуляция_2012"/>
      <sheetName val="1.2.1-Проект"/>
      <sheetName val="Итог"/>
      <sheetName val="см8"/>
      <sheetName val="свод"/>
      <sheetName val="4"/>
      <sheetName val="Землеотвод"/>
      <sheetName val="КП к снег Рыбинская"/>
      <sheetName val="Лист опроса"/>
      <sheetName val="к.84-к.83"/>
      <sheetName val="Summary"/>
      <sheetName val="HP и оргтехника"/>
      <sheetName val="5ОборРабМест(HP)"/>
      <sheetName val="Зап-3- СЦБ"/>
      <sheetName val="СметаСводная павильон"/>
      <sheetName val="сводная"/>
      <sheetName val="OCK1"/>
      <sheetName val="СМ"/>
      <sheetName val="Раб"/>
      <sheetName val="Ap"/>
      <sheetName val="Раб1"/>
      <sheetName val="Штамп"/>
      <sheetName val="Ан"/>
      <sheetName val="Титул"/>
      <sheetName val="СмДок"/>
      <sheetName val="СостРабПр"/>
      <sheetName val="Огл"/>
      <sheetName val="ПЗ"/>
      <sheetName val="ИсхДан"/>
      <sheetName val="С0"/>
      <sheetName val="Л09-02"/>
      <sheetName val="Л09-03"/>
      <sheetName val="16"/>
      <sheetName val="17"/>
      <sheetName val="18"/>
      <sheetName val="SS(4)"/>
      <sheetName val="SS(5)"/>
      <sheetName val="SS(6)"/>
      <sheetName val="SSS"/>
      <sheetName val="SS(7)"/>
      <sheetName val="SS(8)"/>
      <sheetName val="SS(9)"/>
      <sheetName val="SS(10)"/>
      <sheetName val="SS(11)"/>
      <sheetName val="SS(12)"/>
      <sheetName val="SS(13)"/>
      <sheetName val="SS(14)"/>
      <sheetName val="SS(15)"/>
      <sheetName val="SS(16)"/>
      <sheetName val="SS(17)"/>
      <sheetName val="SS(18)"/>
      <sheetName val="SS(19)"/>
      <sheetName val="SS(20)"/>
      <sheetName val="SS(21)"/>
      <sheetName val="SS(22)"/>
      <sheetName val="SS(23)"/>
      <sheetName val="SS(24)"/>
      <sheetName val="SS(25)"/>
      <sheetName val="SS(26)"/>
      <sheetName val="SS(27)"/>
      <sheetName val="SS(28)"/>
      <sheetName val="SS(29)"/>
      <sheetName val="SS(30)"/>
      <sheetName val="SS(31)"/>
      <sheetName val="SS(32)"/>
      <sheetName val="SS(33)"/>
      <sheetName val="SS(34)"/>
      <sheetName val="SS(35)"/>
      <sheetName val="SS(36)"/>
      <sheetName val="SS(37)"/>
      <sheetName val="SS(38)"/>
      <sheetName val="SS(39)"/>
      <sheetName val="SS(40)"/>
      <sheetName val="SS(41)"/>
      <sheetName val="SS(42)"/>
      <sheetName val="SS(43)"/>
      <sheetName val="SS(44)"/>
      <sheetName val="SS(45)"/>
      <sheetName val="SS(46)"/>
      <sheetName val="SS(47)"/>
      <sheetName val="SS(48)"/>
      <sheetName val="SS(49)"/>
      <sheetName val="SS(50)"/>
      <sheetName val="SS(51)"/>
      <sheetName val="SS(52)"/>
      <sheetName val="SS(53)"/>
      <sheetName val="SS(54)"/>
      <sheetName val="SS(55)"/>
      <sheetName val="SS(56)"/>
      <sheetName val="SS(57)"/>
      <sheetName val="SS(58)"/>
      <sheetName val="SS(59)"/>
      <sheetName val="SS(60)"/>
      <sheetName val="SS(61)"/>
      <sheetName val="SS(62)"/>
      <sheetName val="SS(63)"/>
      <sheetName val="SS(64)"/>
      <sheetName val="SS(65)"/>
      <sheetName val="SS(66)"/>
      <sheetName val="SS(67)"/>
      <sheetName val="SS(68)"/>
      <sheetName val="SS(69)"/>
      <sheetName val="SS(70)"/>
      <sheetName val="SS(71)"/>
      <sheetName val="SS(72)"/>
      <sheetName val="SS(73)"/>
      <sheetName val="SS(74)"/>
      <sheetName val="SS(75)"/>
      <sheetName val="SS(76)"/>
      <sheetName val="SS(77)"/>
      <sheetName val="SS(78)"/>
      <sheetName val="SS(79)"/>
      <sheetName val="SS(80)"/>
      <sheetName val="SS(81)"/>
      <sheetName val="SS(82)"/>
      <sheetName val="SS(83)"/>
      <sheetName val="SS(84)"/>
      <sheetName val="SS(85)"/>
      <sheetName val="SS(86)"/>
      <sheetName val="SS(87)"/>
      <sheetName val="SS(88)"/>
      <sheetName val="SS(89)"/>
      <sheetName val="SS(90)"/>
      <sheetName val="SS(91)"/>
      <sheetName val="SS(92)"/>
      <sheetName val="SS(93)"/>
      <sheetName val="SS(94)"/>
      <sheetName val="SS(95)"/>
      <sheetName val="SS(96)"/>
      <sheetName val="SS(97)"/>
      <sheetName val="SS(98)"/>
      <sheetName val="SS(99)"/>
      <sheetName val="SS(100)"/>
      <sheetName val="SS(101)"/>
      <sheetName val="SS(102)"/>
      <sheetName val="SS(103)"/>
      <sheetName val="SS(104)"/>
      <sheetName val="SS(105)"/>
      <sheetName val="SS(106)"/>
      <sheetName val="SS(107)"/>
      <sheetName val="SS(108)"/>
      <sheetName val="SS(109)"/>
      <sheetName val="SS(110)"/>
      <sheetName val="SS(111)"/>
      <sheetName val="SS(112)"/>
      <sheetName val="SS(113)"/>
      <sheetName val="SS(114)"/>
      <sheetName val="SS(115)"/>
      <sheetName val="SS(116)"/>
      <sheetName val="SS(117)"/>
      <sheetName val="SS(118)"/>
      <sheetName val="SS(119)"/>
      <sheetName val="SS(120)"/>
      <sheetName val="SS(121)"/>
      <sheetName val="SS(122)"/>
      <sheetName val="SS(123)"/>
      <sheetName val="SS(124)"/>
      <sheetName val="SS(125)"/>
      <sheetName val="SS(126)"/>
      <sheetName val="SS(127)"/>
      <sheetName val="SS(128)"/>
      <sheetName val="SS(129)"/>
      <sheetName val="SS(130)"/>
      <sheetName val="SS(131)"/>
      <sheetName val="SS(132)"/>
      <sheetName val="SS(133)"/>
      <sheetName val="SS(134)"/>
      <sheetName val="SS(135)"/>
      <sheetName val="SS(136)"/>
      <sheetName val="SS(137)"/>
      <sheetName val="SS(138)"/>
      <sheetName val="SS(139)"/>
      <sheetName val="SS(140)"/>
      <sheetName val="SS(141)"/>
      <sheetName val="SS(142)"/>
      <sheetName val="SS(143)"/>
      <sheetName val="SS(144)"/>
      <sheetName val="SS(145)"/>
      <sheetName val="SS(146)"/>
      <sheetName val="SS(147)"/>
      <sheetName val="SS(148)"/>
      <sheetName val="SS(149)"/>
      <sheetName val="SS(150)"/>
      <sheetName val="SS(151)"/>
      <sheetName val="SS(152)"/>
      <sheetName val="SS(153)"/>
      <sheetName val="SS(154)"/>
      <sheetName val="SS(155)"/>
      <sheetName val="SS(156)"/>
      <sheetName val="SS(157)"/>
      <sheetName val="SS(158)"/>
      <sheetName val="SS(159)"/>
      <sheetName val="SS(160)"/>
      <sheetName val="SS(161)"/>
      <sheetName val="SS(162)"/>
      <sheetName val="SS(163)"/>
      <sheetName val="SS(164)"/>
      <sheetName val="SS(166)"/>
      <sheetName val="Титул1"/>
      <sheetName val="Титул2"/>
      <sheetName val="Титул3"/>
      <sheetName val="НЕДЕЛИ"/>
      <sheetName val="х"/>
      <sheetName val="влад-таблица"/>
      <sheetName val="Стр1По"/>
      <sheetName val="Подрядчики"/>
      <sheetName val="См_1_наруж_водопровод"/>
      <sheetName val="Кл-р_SysTel"/>
      <sheetName val="КП_Прим_(3)"/>
      <sheetName val="1_3"/>
      <sheetName val="СметаСводная_Рыб"/>
      <sheetName val="Таас-Юрях"/>
      <sheetName val="Етыпур-"/>
      <sheetName val="ЗапТарк"/>
      <sheetName val="Приобка"/>
      <sheetName val="ВЖК"/>
      <sheetName val="КП Мак"/>
      <sheetName val="Бюджет"/>
      <sheetName val="гидрология"/>
      <sheetName val="пр_5_1"/>
      <sheetName val="Стр5"/>
      <sheetName val="Стр6"/>
      <sheetName val="Стр7"/>
      <sheetName val="Стр8а"/>
      <sheetName val="Стр9а"/>
      <sheetName val="Стр8б"/>
      <sheetName val="Стр9б"/>
      <sheetName val="Стр8г"/>
      <sheetName val="Стр9г"/>
      <sheetName val="Стр8и"/>
      <sheetName val="Стр9и"/>
      <sheetName val="Стр14"/>
      <sheetName val="Список"/>
      <sheetName val="Иммакр"/>
      <sheetName val="Данные1кв."/>
      <sheetName val="Данные"/>
      <sheetName val="Стр2По"/>
      <sheetName val="Стр3По"/>
      <sheetName val="Стр4По"/>
      <sheetName val="Стр5По"/>
      <sheetName val="Стр6По(а)"/>
      <sheetName val="Стр6По(б)"/>
      <sheetName val="Стр6По(г)"/>
      <sheetName val="Стр6По(и)"/>
      <sheetName val="Стр7По"/>
      <sheetName val="НДС"/>
      <sheetName val="Коэф КВ"/>
      <sheetName val="EKDEB90"/>
      <sheetName val="Стр1"/>
      <sheetName val="ИД"/>
      <sheetName val="январь"/>
      <sheetName val="Лист1"/>
      <sheetName val="База"/>
      <sheetName val="6.52-свод"/>
      <sheetName val="ОБЩЕСТВА"/>
      <sheetName val="План"/>
      <sheetName val="Лист2"/>
      <sheetName val="Гр5(о)"/>
      <sheetName val="Справочник"/>
      <sheetName val="Данные1кв_"/>
      <sheetName val="Коэф_КВ"/>
      <sheetName val="6_52-свод"/>
      <sheetName val="КП НовоКов"/>
      <sheetName val="Калплан Кра"/>
      <sheetName val="изыскания 2"/>
      <sheetName val="КП к ГК"/>
      <sheetName val="Об-15"/>
      <sheetName val="Прибыль опл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К.рын"/>
      <sheetName val="Вспомогательный"/>
      <sheetName val="Смета 1свод"/>
      <sheetName val="СметаСводная снег"/>
      <sheetName val="13.1"/>
      <sheetName val="Амур ДОН"/>
      <sheetName val="Архив2"/>
      <sheetName val="Opex personnel (Term facs)"/>
      <sheetName val="КП (2)"/>
      <sheetName val="Calc"/>
      <sheetName val="Ачинский НПЗ"/>
      <sheetName val="пятилетка"/>
      <sheetName val="мониторинг"/>
      <sheetName val="Параметры"/>
      <sheetName val="кп"/>
      <sheetName val="Кал.план Жукова даты - не надо"/>
      <sheetName val="смета СИД"/>
      <sheetName val="ПДР ООО &quot;Юкос ФБЦ&quot;"/>
      <sheetName val="Объемы работ по ПВ"/>
      <sheetName val="мсн"/>
      <sheetName val="Lim"/>
      <sheetName val="Хар_"/>
      <sheetName val="С1_"/>
      <sheetName val="total"/>
      <sheetName val="исходные данные"/>
      <sheetName val="Комплектация"/>
      <sheetName val="трубы"/>
      <sheetName val="расчетные таблицы"/>
      <sheetName val="СМР"/>
      <sheetName val="дороги"/>
      <sheetName val="Дополнительные параметры"/>
      <sheetName val="ОПС"/>
      <sheetName val="BACT"/>
      <sheetName val="Дополнительные пара_x0000__x0000__x0005__x0000__xde00_"/>
      <sheetName val="ЛЧ"/>
      <sheetName val="Смета-Т"/>
      <sheetName val="Курс доллара"/>
      <sheetName val="Хаттон 90.90 Femco"/>
      <sheetName val="См3 СЦБ-зап"/>
      <sheetName val="ПД"/>
      <sheetName val="СметаСводная 1 оч"/>
      <sheetName val="Leistungsakt"/>
      <sheetName val="в работу"/>
      <sheetName val="трансформация1"/>
      <sheetName val="breakdown"/>
      <sheetName val="Destination"/>
      <sheetName val="СС"/>
      <sheetName val="Капитальные затраты"/>
      <sheetName val="ЭХЗ"/>
      <sheetName val="Свод объем"/>
      <sheetName val="1ПС"/>
      <sheetName val="ИД1"/>
      <sheetName val="Приложение 2"/>
      <sheetName val="Переменные и константы"/>
      <sheetName val="вариант"/>
      <sheetName val="ID"/>
      <sheetName val="СП"/>
      <sheetName val="A54НДС"/>
      <sheetName val="Должности"/>
      <sheetName val="Общая часть"/>
      <sheetName val="УП _2004"/>
      <sheetName val="АЧ"/>
      <sheetName val="Табл38-7"/>
      <sheetName val="БП НОВЫЙ"/>
      <sheetName val="База Геодезия"/>
      <sheetName val="База Геология"/>
      <sheetName val="6"/>
      <sheetName val="5.1"/>
      <sheetName val="3.1 ТХ"/>
      <sheetName val="геолог"/>
      <sheetName val="К"/>
      <sheetName val="база на 21-04-08"/>
      <sheetName val="СПЕЦИФИКАЦИ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глы"/>
      <sheetName val="Готовность"/>
      <sheetName val="CKK"/>
      <sheetName val="Щиты"/>
      <sheetName val="DATA"/>
      <sheetName val="СводнСР"/>
      <sheetName val="Командировочн"/>
      <sheetName val="матНеучтЦенПолы"/>
      <sheetName val="СпецПолы"/>
      <sheetName val="матНеучтЦенЭМ"/>
      <sheetName val="СпецЭМ"/>
      <sheetName val="коэф"/>
      <sheetName val="ССМ (2)"/>
      <sheetName val="ССМ"/>
      <sheetName val="ОС2000"/>
      <sheetName val="ОбщестрАС"/>
      <sheetName val="МонтСилЭлОб"/>
      <sheetName val="МатерЭМ"/>
      <sheetName val="МонтОбАнтиобл"/>
      <sheetName val="Пуско-нал"/>
      <sheetName val="Пуско-нал (2)"/>
      <sheetName val="Коэфф"/>
      <sheetName val="Дебет_Кредит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СметаСводная Рыб"/>
      <sheetName val="Смет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B4">
            <v>1.2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-Т"/>
      <sheetName val="ЛЧ"/>
    </sheetNames>
    <sheetDataSet>
      <sheetData sheetId="0"/>
      <sheetData sheetId="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Курс доллара"/>
      <sheetName val="Лист3"/>
      <sheetName val="топография"/>
      <sheetName val="СметаСводная"/>
      <sheetName val="Данные для расчёта сметы"/>
      <sheetName val="Коэфф1."/>
      <sheetName val="ПО 1-7"/>
      <sheetName val="ставки"/>
      <sheetName val="Курс_доллара"/>
      <sheetName val="свод 2"/>
      <sheetName val="Смета"/>
      <sheetName val="СметаСводная Колпино"/>
      <sheetName val="Лист7"/>
      <sheetName val="ОПС"/>
      <sheetName val="Дог цена"/>
      <sheetName val="Смета-Т"/>
      <sheetName val="ps198"/>
    </sheetNames>
    <sheetDataSet>
      <sheetData sheetId="0">
        <row r="2">
          <cell r="A2">
            <v>25</v>
          </cell>
        </row>
      </sheetData>
      <sheetData sheetId="1">
        <row r="2">
          <cell r="A2">
            <v>25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.план Жукова мес"/>
      <sheetName val="Кал.план Жукова даты - не надо"/>
      <sheetName val="СметаСводная 1 оч"/>
      <sheetName val="Смета1 Чеснович"/>
      <sheetName val="Смета2 геология"/>
      <sheetName val="См3 кадастр"/>
      <sheetName val="Смета4 Зем"/>
      <sheetName val="См5 дороги"/>
      <sheetName val="6 Кр.линии"/>
      <sheetName val="См7 мост"/>
      <sheetName val="Сети8 1 оч"/>
      <sheetName val="Смета9 регламент с 0,335"/>
      <sheetName val="Смета10 ООС"/>
      <sheetName val="смета11 конк докум"/>
      <sheetName val="См12  ГО и ЧС"/>
    </sheetNames>
    <sheetDataSet>
      <sheetData sheetId="0" refreshError="1"/>
      <sheetData sheetId="1" refreshError="1"/>
      <sheetData sheetId="2">
        <row r="6">
          <cell r="D6" t="str">
            <v>"Реконструкция транспортной развязки на пр. Маршала Жукова через ж.д. пути в Угольную гавань". 1-ая очередь. Реконструкция Портовой ул. с выходом на дорогу в Угольную гавань и строительство ул. Морской Пехоты с мостом через р. Красненькая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П"/>
      <sheetName val="Командировки"/>
      <sheetName val="Должности"/>
    </sheetNames>
    <sheetDataSet>
      <sheetData sheetId="0"/>
      <sheetData sheetId="1"/>
      <sheetData sheetId="2">
        <row r="2">
          <cell r="A2" t="str">
            <v xml:space="preserve"> </v>
          </cell>
        </row>
        <row r="3">
          <cell r="A3" t="str">
            <v>Главный специалист (ДП)</v>
          </cell>
        </row>
        <row r="4">
          <cell r="A4" t="str">
            <v>Инженер-проектировщик (ДП)</v>
          </cell>
        </row>
        <row r="5">
          <cell r="A5" t="str">
            <v>Менеджер проекта (ДУП)</v>
          </cell>
        </row>
        <row r="6">
          <cell r="A6" t="str">
            <v>Инженер (СО)</v>
          </cell>
        </row>
        <row r="7">
          <cell r="A7" t="str">
            <v>Руководитель группы (СО)</v>
          </cell>
        </row>
        <row r="8">
          <cell r="A8" t="str">
            <v>Оператор копировальных и множительных машин</v>
          </cell>
        </row>
        <row r="9">
          <cell r="A9" t="str">
            <v>Инженер-нормоконтролер (ДП)</v>
          </cell>
        </row>
        <row r="10">
          <cell r="A10" t="str">
            <v>Ведущий инженер (ДП)</v>
          </cell>
        </row>
        <row r="11">
          <cell r="A11" t="str">
            <v xml:space="preserve"> </v>
          </cell>
        </row>
        <row r="12">
          <cell r="A12" t="str">
            <v xml:space="preserve"> </v>
          </cell>
        </row>
        <row r="13">
          <cell r="A13" t="str">
            <v xml:space="preserve"> </v>
          </cell>
        </row>
        <row r="14">
          <cell r="A14" t="str">
            <v xml:space="preserve"> </v>
          </cell>
        </row>
        <row r="15">
          <cell r="A15" t="str">
            <v xml:space="preserve"> </v>
          </cell>
        </row>
        <row r="16">
          <cell r="A16" t="str">
            <v xml:space="preserve"> </v>
          </cell>
        </row>
        <row r="17">
          <cell r="A17" t="str">
            <v xml:space="preserve"> </v>
          </cell>
        </row>
        <row r="18">
          <cell r="A18" t="str">
            <v xml:space="preserve"> </v>
          </cell>
        </row>
        <row r="19">
          <cell r="A19" t="str">
            <v xml:space="preserve"> </v>
          </cell>
        </row>
        <row r="20">
          <cell r="A20" t="str">
            <v xml:space="preserve"> </v>
          </cell>
        </row>
        <row r="21">
          <cell r="A21" t="str">
            <v xml:space="preserve"> </v>
          </cell>
        </row>
        <row r="22">
          <cell r="A22" t="str">
            <v xml:space="preserve"> </v>
          </cell>
        </row>
        <row r="23">
          <cell r="A23" t="str">
            <v xml:space="preserve"> </v>
          </cell>
        </row>
        <row r="24">
          <cell r="A24" t="str">
            <v xml:space="preserve"> </v>
          </cell>
        </row>
        <row r="25">
          <cell r="A25" t="str">
            <v xml:space="preserve"> </v>
          </cell>
        </row>
        <row r="26">
          <cell r="A26" t="str">
            <v xml:space="preserve"> </v>
          </cell>
        </row>
        <row r="27">
          <cell r="A27" t="str">
            <v xml:space="preserve"> </v>
          </cell>
        </row>
        <row r="28">
          <cell r="A28" t="str">
            <v xml:space="preserve"> </v>
          </cell>
        </row>
        <row r="29">
          <cell r="A29" t="str">
            <v xml:space="preserve"> </v>
          </cell>
        </row>
        <row r="30">
          <cell r="A30" t="str">
            <v xml:space="preserve"> </v>
          </cell>
        </row>
        <row r="31">
          <cell r="A31" t="str">
            <v xml:space="preserve"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ucent"/>
      <sheetName val="VERO"/>
      <sheetName val="RITTAL"/>
      <sheetName val="LEGRAND"/>
      <sheetName val="Works"/>
      <sheetName val="крепеж"/>
      <sheetName val="исключ ЭХЗ"/>
      <sheetName val="Справочник"/>
      <sheetName val="Лист1"/>
      <sheetName val="Обновление"/>
      <sheetName val="Цена"/>
      <sheetName val="Product"/>
      <sheetName val="SakhNIPI5"/>
      <sheetName val="№1"/>
      <sheetName val="№10"/>
      <sheetName val="№11"/>
      <sheetName val="№12"/>
      <sheetName val="№2"/>
      <sheetName val="№3"/>
      <sheetName val="№4"/>
      <sheetName val="№5"/>
      <sheetName val="№7"/>
      <sheetName val="№8"/>
      <sheetName val="№9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ёт1"/>
      <sheetName val="Сводная смета"/>
      <sheetName val="Смета 3"/>
      <sheetName val="Смета 4"/>
      <sheetName val="Смета 5"/>
      <sheetName val="Смета 6"/>
      <sheetName val="Смета 7"/>
      <sheetName val="Смета 8"/>
      <sheetName val="Смета9"/>
      <sheetName val="Смета 10"/>
      <sheetName val="Смета 11"/>
      <sheetName val="Смета 12"/>
      <sheetName val="Смета 13"/>
      <sheetName val="Смета 14"/>
      <sheetName val="Смета 15 "/>
      <sheetName val="Смета 16"/>
      <sheetName val="Смета 17"/>
      <sheetName val="Смета 18"/>
      <sheetName val="Смета 19"/>
      <sheetName val="Смета 20"/>
      <sheetName val="Смета 21"/>
      <sheetName val="Смета 22"/>
      <sheetName val="Kpla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F1">
            <v>0.83155992578849702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договорной цены"/>
      <sheetName val="Сводная смета"/>
      <sheetName val="Смета 1"/>
      <sheetName val="Смета 2"/>
      <sheetName val="Смета 3"/>
      <sheetName val="Смета 4"/>
      <sheetName val="Смета 5"/>
      <sheetName val="Смета 6"/>
      <sheetName val="Смета 7"/>
      <sheetName val="Смета 8"/>
      <sheetName val="Смета 9"/>
      <sheetName val="Смета 10"/>
      <sheetName val="Смета 11"/>
      <sheetName val="Смета 12"/>
      <sheetName val="Смета 13"/>
      <sheetName val="Смета 14"/>
      <sheetName val="Смета 15"/>
      <sheetName val="Смета 16"/>
      <sheetName val="Вспомогательные подсчеты"/>
      <sheetName val="Расчет (ССР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F1">
            <v>0.83155992578849702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Сводная снег"/>
      <sheetName val="Смета1 Чеснович снег"/>
      <sheetName val="Смета2 снег геология"/>
      <sheetName val="См3 эколог изыск. снег"/>
      <sheetName val="смета4  Дор.работы"/>
      <sheetName val="Смета 6 Снег - Сети"/>
      <sheetName val="См 7Расчет ОДД Прокоп"/>
      <sheetName val="Смета8 ООС снег"/>
      <sheetName val="Смета9 регламент с 0,335"/>
      <sheetName val="КП снег"/>
      <sheetName val="См10  ГО и ЧС"/>
      <sheetName val="Смета11 Новые технологии"/>
      <sheetName val="Смета11 Ресурсоемкость"/>
      <sheetName val="Смета10 кадастр съемка п54"/>
      <sheetName val="Смета11 Землеустр.п54"/>
      <sheetName val="Смета12 межевание п54"/>
      <sheetName val="Смета13 Юрид оформл п54"/>
      <sheetName val="см14 конк докум Обв24"/>
      <sheetName val="См15Кр.линии"/>
      <sheetName val="См16 Сбор исх данных"/>
      <sheetName val="См17 Допэкз"/>
    </sheetNames>
    <sheetDataSet>
      <sheetData sheetId="0">
        <row r="7">
          <cell r="E7" t="str">
            <v>Рабочий проект по объекту:с "Снегоплавильная камера. расположенная на сетях ГУП "Водоканал Санкт-Петербург", по адресу: Рижский пр., д.43 (угол Рижского проспекта и Либавского переулка)"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ёт1"/>
      <sheetName val="Сводная смета"/>
      <sheetName val="Смета 3"/>
      <sheetName val="Смета 4"/>
      <sheetName val="Смета 5"/>
      <sheetName val="Смета 6"/>
      <sheetName val="Смета 7"/>
      <sheetName val="Смета 8"/>
      <sheetName val="Смета9"/>
      <sheetName val="Смета 10"/>
      <sheetName val="Смета 11"/>
      <sheetName val="Смета 12"/>
      <sheetName val="Смета 13"/>
      <sheetName val="Смета 14"/>
      <sheetName val="Смета 15 "/>
      <sheetName val="Смета 16"/>
      <sheetName val="Смета 17"/>
      <sheetName val="Смета 18"/>
      <sheetName val="Смета 19"/>
      <sheetName val="Смета 20"/>
      <sheetName val="Смета 21"/>
      <sheetName val="Смета 22"/>
      <sheetName val="Kpla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F1">
            <v>0.83155992578849702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договорной цены"/>
      <sheetName val="Сводная смета"/>
      <sheetName val="Смета 1"/>
      <sheetName val="Смета 2"/>
      <sheetName val="Смета 3"/>
      <sheetName val="Смета 4"/>
      <sheetName val="Смета 5"/>
      <sheetName val="Смета 6"/>
      <sheetName val="Смета 7"/>
      <sheetName val="Смета 8"/>
      <sheetName val="Смета 9"/>
      <sheetName val="Смета 10"/>
      <sheetName val="Смета 11"/>
      <sheetName val="Смета 12"/>
      <sheetName val="Смета 13"/>
      <sheetName val="Смета 14"/>
      <sheetName val="Смета 15"/>
      <sheetName val="Смета 16"/>
      <sheetName val="Вспомогательные подсчет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F1">
            <v>0.83155992578849702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договорной цены"/>
      <sheetName val="Сводная смета"/>
      <sheetName val="Смета 1"/>
      <sheetName val="Смета 2"/>
      <sheetName val="Смета 3"/>
      <sheetName val="Смета 4"/>
      <sheetName val="Смета 5"/>
      <sheetName val="Смета 6"/>
      <sheetName val="Смета 7"/>
      <sheetName val="Смета 8"/>
      <sheetName val="Смета 9"/>
      <sheetName val="Смета 10"/>
      <sheetName val="Смета 11"/>
      <sheetName val="Смета 12"/>
      <sheetName val="Смета 13"/>
      <sheetName val="Смета 14"/>
      <sheetName val="Смета 15"/>
      <sheetName val="Смета 16"/>
      <sheetName val="Вспомогательные подсчет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F1">
            <v>0.83155992578849702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е данные _format (electr)_2"/>
      <sheetName val="Спецификация"/>
      <sheetName val="Lucent"/>
      <sheetName val="А и Т"/>
      <sheetName val="ЭКС"/>
      <sheetName val="топография"/>
      <sheetName val="№5 СУБ Инж за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nduit"/>
      <sheetName val="Panduit old"/>
      <sheetName val="расчет_каналов"/>
      <sheetName val="Test"/>
      <sheetName val="Spec ИВЦ"/>
      <sheetName val="Panduit (new)"/>
      <sheetName val="Оборуд в шкафах"/>
      <sheetName val="Выборка Заказчик"/>
      <sheetName val="Сводная смета"/>
      <sheetName val="list"/>
      <sheetName val="Свод объем"/>
      <sheetName val="ПДР"/>
    </sheetNames>
    <sheetDataSet>
      <sheetData sheetId="0" refreshError="1">
        <row r="4">
          <cell r="E4">
            <v>1.5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!Vendors!"/>
      <sheetName val="Услуги"/>
      <sheetName val="Microsoft"/>
      <sheetName val="Veritas"/>
      <sheetName val="Citrix"/>
      <sheetName val="eSafeLine"/>
      <sheetName val="Kaspersky"/>
      <sheetName val="Symantec"/>
      <sheetName val="McAfee"/>
      <sheetName val="Trend Micro"/>
      <sheetName val="Panda"/>
      <sheetName val="ABBYY"/>
      <sheetName val="Promt"/>
      <sheetName val="Corel"/>
      <sheetName val="Adobe"/>
      <sheetName val="Macromedia"/>
      <sheetName val="Borland"/>
      <sheetName val="Serena-Merant"/>
      <sheetName val="Venta"/>
      <sheetName val="SmartPhone"/>
      <sheetName val="TopPlan"/>
      <sheetName val="Прочее"/>
      <sheetName val="О компании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П"/>
      <sheetName val="КСТ"/>
      <sheetName val="ВЭРС"/>
      <sheetName val="Оборуд в шкафах"/>
      <sheetName val="UTP_и_каналы"/>
      <sheetName val="УКП (2)"/>
      <sheetName val="ВЭРС (2)"/>
    </sheetNames>
    <sheetDataSet>
      <sheetData sheetId="0" refreshError="1">
        <row r="3">
          <cell r="H3">
            <v>1.1499999999999999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 П"/>
      <sheetName val="Свод"/>
      <sheetName val="СМЕТА проект"/>
      <sheetName val="СВОД ПИР"/>
      <sheetName val="топография"/>
      <sheetName val="13.1"/>
      <sheetName val="ПДР"/>
      <sheetName val="Пример расчета"/>
      <sheetName val="93-110"/>
      <sheetName val="sapactivexlhiddensheet"/>
      <sheetName val="Calc"/>
      <sheetName val="Шкаф"/>
      <sheetName val="Коэфф1."/>
      <sheetName val="Прайс лист"/>
      <sheetName val="Сводная смета"/>
      <sheetName val="list"/>
      <sheetName val="топо"/>
      <sheetName val="Смета"/>
      <sheetName val="1ПС"/>
      <sheetName val="Сводная газопровод"/>
      <sheetName val="5ОборРабМест(HP)"/>
      <sheetName val="к.84-к.83"/>
      <sheetName val="Упр"/>
      <sheetName val="РП"/>
      <sheetName val="См 1 наруж.водопровод"/>
      <sheetName val="Обновление"/>
      <sheetName val="Цена"/>
      <sheetName val="Product"/>
      <sheetName val="Лист1"/>
      <sheetName val="Данные для расчёта сметы"/>
      <sheetName val="График"/>
      <sheetName val="Коэф"/>
      <sheetName val="OCK1"/>
      <sheetName val="КП (2)"/>
      <sheetName val="в работу"/>
      <sheetName val="Сводная"/>
      <sheetName val="Параметры"/>
      <sheetName val="Геология"/>
      <sheetName val="Геофизика"/>
      <sheetName val="ЭХЗ"/>
      <sheetName val="Табл38-7"/>
      <sheetName val="Journals"/>
      <sheetName val="СтрЗапасов (2)"/>
      <sheetName val="З_П"/>
      <sheetName val="СМЕТА_проект"/>
      <sheetName val="СВОД_ПИР"/>
      <sheetName val="13_1"/>
      <sheetName val="Пример_расчета"/>
      <sheetName val="Коэфф1_"/>
      <sheetName val="Прайс_лист"/>
      <sheetName val="Сводная_смета"/>
      <sheetName val="Сводная_газопровод"/>
      <sheetName val="к_84-к_83"/>
      <sheetName val="Прибыль опл"/>
      <sheetName val="все"/>
      <sheetName val="8"/>
      <sheetName val="Хар_"/>
      <sheetName val="С1_"/>
      <sheetName val="Восстановл_Лист7"/>
      <sheetName val="Восстановл_Лист13"/>
      <sheetName val="Восстановл_Лист15"/>
      <sheetName val="Восстановл_Лист19"/>
      <sheetName val="УКП"/>
      <sheetName val="Lim"/>
      <sheetName val="ИД СМР"/>
      <sheetName val="ИД ПНР"/>
      <sheetName val="СПЕЦИФИКАЦИЯ"/>
      <sheetName val="Norm"/>
      <sheetName val=""/>
      <sheetName val="ПД"/>
      <sheetName val="№5 СУБ Инж защ"/>
      <sheetName val="data"/>
      <sheetName val="Panduit"/>
      <sheetName val="БД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г_деньги"/>
      <sheetName val="Задание В"/>
      <sheetName val="Лист опроса"/>
      <sheetName val="Исх Тракт"/>
      <sheetName val="См_Тракт"/>
      <sheetName val="См_об Тракт"/>
      <sheetName val="Ст_ком Тракт"/>
      <sheetName val="Шаблон"/>
      <sheetName val="Шаблон_ДЦ_АПК"/>
      <sheetName val="Дог_рас"/>
      <sheetName val="Исх АПК"/>
      <sheetName val="См_АПК"/>
      <sheetName val="Об_АПК"/>
      <sheetName val="Спец_об"/>
      <sheetName val="Шаблон_Спец1"/>
      <sheetName val="Шаблон_Спец2"/>
      <sheetName val="Об_Сет"/>
      <sheetName val="См_Сет"/>
    </sheetNames>
    <sheetDataSet>
      <sheetData sheetId="0" refreshError="1"/>
      <sheetData sheetId="1" refreshError="1"/>
      <sheetData sheetId="2">
        <row r="6">
          <cell r="B6">
            <v>19.2</v>
          </cell>
        </row>
        <row r="10">
          <cell r="B10">
            <v>97</v>
          </cell>
        </row>
        <row r="11">
          <cell r="B11">
            <v>45</v>
          </cell>
        </row>
        <row r="12">
          <cell r="B12">
            <v>52</v>
          </cell>
        </row>
        <row r="17">
          <cell r="B17">
            <v>1.3</v>
          </cell>
        </row>
        <row r="19">
          <cell r="B19">
            <v>1.1000000000000001</v>
          </cell>
        </row>
        <row r="20">
          <cell r="B20">
            <v>1.08</v>
          </cell>
        </row>
        <row r="22">
          <cell r="B22">
            <v>35</v>
          </cell>
        </row>
        <row r="23">
          <cell r="B23">
            <v>3</v>
          </cell>
        </row>
        <row r="24">
          <cell r="B24">
            <v>81</v>
          </cell>
        </row>
        <row r="32">
          <cell r="B32">
            <v>0</v>
          </cell>
        </row>
        <row r="34">
          <cell r="B34">
            <v>0</v>
          </cell>
        </row>
        <row r="41">
          <cell r="B41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План1"/>
      <sheetName val="Выполнение"/>
      <sheetName val="Расчет"/>
      <sheetName val="Сводная смета"/>
      <sheetName val="Смета 1"/>
      <sheetName val="Смета 2"/>
      <sheetName val="Смета 3"/>
      <sheetName val="Вспомогательный"/>
      <sheetName val="Выполнение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6">
          <cell r="D36">
            <v>1.1000000000000001</v>
          </cell>
        </row>
        <row r="38">
          <cell r="D38">
            <v>1.1000000000000001</v>
          </cell>
        </row>
        <row r="77">
          <cell r="D77">
            <v>0.02</v>
          </cell>
        </row>
        <row r="78">
          <cell r="D78">
            <v>0.01</v>
          </cell>
        </row>
        <row r="80">
          <cell r="D80">
            <v>0.05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8"/>
  <sheetViews>
    <sheetView topLeftCell="A24" workbookViewId="0">
      <selection activeCell="H39" sqref="H39"/>
    </sheetView>
  </sheetViews>
  <sheetFormatPr defaultColWidth="9.140625" defaultRowHeight="12.75"/>
  <cols>
    <col min="1" max="1" width="4.5703125" style="11" customWidth="1"/>
    <col min="2" max="2" width="33.140625" style="14" customWidth="1"/>
    <col min="3" max="3" width="10.42578125" style="14" customWidth="1"/>
    <col min="4" max="4" width="11.85546875" style="11" customWidth="1"/>
    <col min="5" max="5" width="24.5703125" style="14" customWidth="1"/>
    <col min="6" max="6" width="11.7109375" style="14" customWidth="1"/>
    <col min="7" max="11" width="8.7109375" style="14" customWidth="1"/>
    <col min="12" max="12" width="15.7109375" style="14" customWidth="1"/>
    <col min="13" max="13" width="11.5703125" style="14" bestFit="1" customWidth="1"/>
    <col min="14" max="14" width="11.140625" style="14" customWidth="1"/>
    <col min="15" max="256" width="9.140625" style="14"/>
    <col min="257" max="257" width="4.5703125" style="14" customWidth="1"/>
    <col min="258" max="258" width="33.140625" style="14" customWidth="1"/>
    <col min="259" max="259" width="10.42578125" style="14" customWidth="1"/>
    <col min="260" max="260" width="11.85546875" style="14" customWidth="1"/>
    <col min="261" max="261" width="24.5703125" style="14" customWidth="1"/>
    <col min="262" max="262" width="11.7109375" style="14" customWidth="1"/>
    <col min="263" max="267" width="8.7109375" style="14" customWidth="1"/>
    <col min="268" max="268" width="15.7109375" style="14" customWidth="1"/>
    <col min="269" max="269" width="11.5703125" style="14" bestFit="1" customWidth="1"/>
    <col min="270" max="270" width="11.140625" style="14" customWidth="1"/>
    <col min="271" max="512" width="9.140625" style="14"/>
    <col min="513" max="513" width="4.5703125" style="14" customWidth="1"/>
    <col min="514" max="514" width="33.140625" style="14" customWidth="1"/>
    <col min="515" max="515" width="10.42578125" style="14" customWidth="1"/>
    <col min="516" max="516" width="11.85546875" style="14" customWidth="1"/>
    <col min="517" max="517" width="24.5703125" style="14" customWidth="1"/>
    <col min="518" max="518" width="11.7109375" style="14" customWidth="1"/>
    <col min="519" max="523" width="8.7109375" style="14" customWidth="1"/>
    <col min="524" max="524" width="15.7109375" style="14" customWidth="1"/>
    <col min="525" max="525" width="11.5703125" style="14" bestFit="1" customWidth="1"/>
    <col min="526" max="526" width="11.140625" style="14" customWidth="1"/>
    <col min="527" max="768" width="9.140625" style="14"/>
    <col min="769" max="769" width="4.5703125" style="14" customWidth="1"/>
    <col min="770" max="770" width="33.140625" style="14" customWidth="1"/>
    <col min="771" max="771" width="10.42578125" style="14" customWidth="1"/>
    <col min="772" max="772" width="11.85546875" style="14" customWidth="1"/>
    <col min="773" max="773" width="24.5703125" style="14" customWidth="1"/>
    <col min="774" max="774" width="11.7109375" style="14" customWidth="1"/>
    <col min="775" max="779" width="8.7109375" style="14" customWidth="1"/>
    <col min="780" max="780" width="15.7109375" style="14" customWidth="1"/>
    <col min="781" max="781" width="11.5703125" style="14" bestFit="1" customWidth="1"/>
    <col min="782" max="782" width="11.140625" style="14" customWidth="1"/>
    <col min="783" max="1024" width="9.140625" style="14"/>
    <col min="1025" max="1025" width="4.5703125" style="14" customWidth="1"/>
    <col min="1026" max="1026" width="33.140625" style="14" customWidth="1"/>
    <col min="1027" max="1027" width="10.42578125" style="14" customWidth="1"/>
    <col min="1028" max="1028" width="11.85546875" style="14" customWidth="1"/>
    <col min="1029" max="1029" width="24.5703125" style="14" customWidth="1"/>
    <col min="1030" max="1030" width="11.7109375" style="14" customWidth="1"/>
    <col min="1031" max="1035" width="8.7109375" style="14" customWidth="1"/>
    <col min="1036" max="1036" width="15.7109375" style="14" customWidth="1"/>
    <col min="1037" max="1037" width="11.5703125" style="14" bestFit="1" customWidth="1"/>
    <col min="1038" max="1038" width="11.140625" style="14" customWidth="1"/>
    <col min="1039" max="1280" width="9.140625" style="14"/>
    <col min="1281" max="1281" width="4.5703125" style="14" customWidth="1"/>
    <col min="1282" max="1282" width="33.140625" style="14" customWidth="1"/>
    <col min="1283" max="1283" width="10.42578125" style="14" customWidth="1"/>
    <col min="1284" max="1284" width="11.85546875" style="14" customWidth="1"/>
    <col min="1285" max="1285" width="24.5703125" style="14" customWidth="1"/>
    <col min="1286" max="1286" width="11.7109375" style="14" customWidth="1"/>
    <col min="1287" max="1291" width="8.7109375" style="14" customWidth="1"/>
    <col min="1292" max="1292" width="15.7109375" style="14" customWidth="1"/>
    <col min="1293" max="1293" width="11.5703125" style="14" bestFit="1" customWidth="1"/>
    <col min="1294" max="1294" width="11.140625" style="14" customWidth="1"/>
    <col min="1295" max="1536" width="9.140625" style="14"/>
    <col min="1537" max="1537" width="4.5703125" style="14" customWidth="1"/>
    <col min="1538" max="1538" width="33.140625" style="14" customWidth="1"/>
    <col min="1539" max="1539" width="10.42578125" style="14" customWidth="1"/>
    <col min="1540" max="1540" width="11.85546875" style="14" customWidth="1"/>
    <col min="1541" max="1541" width="24.5703125" style="14" customWidth="1"/>
    <col min="1542" max="1542" width="11.7109375" style="14" customWidth="1"/>
    <col min="1543" max="1547" width="8.7109375" style="14" customWidth="1"/>
    <col min="1548" max="1548" width="15.7109375" style="14" customWidth="1"/>
    <col min="1549" max="1549" width="11.5703125" style="14" bestFit="1" customWidth="1"/>
    <col min="1550" max="1550" width="11.140625" style="14" customWidth="1"/>
    <col min="1551" max="1792" width="9.140625" style="14"/>
    <col min="1793" max="1793" width="4.5703125" style="14" customWidth="1"/>
    <col min="1794" max="1794" width="33.140625" style="14" customWidth="1"/>
    <col min="1795" max="1795" width="10.42578125" style="14" customWidth="1"/>
    <col min="1796" max="1796" width="11.85546875" style="14" customWidth="1"/>
    <col min="1797" max="1797" width="24.5703125" style="14" customWidth="1"/>
    <col min="1798" max="1798" width="11.7109375" style="14" customWidth="1"/>
    <col min="1799" max="1803" width="8.7109375" style="14" customWidth="1"/>
    <col min="1804" max="1804" width="15.7109375" style="14" customWidth="1"/>
    <col min="1805" max="1805" width="11.5703125" style="14" bestFit="1" customWidth="1"/>
    <col min="1806" max="1806" width="11.140625" style="14" customWidth="1"/>
    <col min="1807" max="2048" width="9.140625" style="14"/>
    <col min="2049" max="2049" width="4.5703125" style="14" customWidth="1"/>
    <col min="2050" max="2050" width="33.140625" style="14" customWidth="1"/>
    <col min="2051" max="2051" width="10.42578125" style="14" customWidth="1"/>
    <col min="2052" max="2052" width="11.85546875" style="14" customWidth="1"/>
    <col min="2053" max="2053" width="24.5703125" style="14" customWidth="1"/>
    <col min="2054" max="2054" width="11.7109375" style="14" customWidth="1"/>
    <col min="2055" max="2059" width="8.7109375" style="14" customWidth="1"/>
    <col min="2060" max="2060" width="15.7109375" style="14" customWidth="1"/>
    <col min="2061" max="2061" width="11.5703125" style="14" bestFit="1" customWidth="1"/>
    <col min="2062" max="2062" width="11.140625" style="14" customWidth="1"/>
    <col min="2063" max="2304" width="9.140625" style="14"/>
    <col min="2305" max="2305" width="4.5703125" style="14" customWidth="1"/>
    <col min="2306" max="2306" width="33.140625" style="14" customWidth="1"/>
    <col min="2307" max="2307" width="10.42578125" style="14" customWidth="1"/>
    <col min="2308" max="2308" width="11.85546875" style="14" customWidth="1"/>
    <col min="2309" max="2309" width="24.5703125" style="14" customWidth="1"/>
    <col min="2310" max="2310" width="11.7109375" style="14" customWidth="1"/>
    <col min="2311" max="2315" width="8.7109375" style="14" customWidth="1"/>
    <col min="2316" max="2316" width="15.7109375" style="14" customWidth="1"/>
    <col min="2317" max="2317" width="11.5703125" style="14" bestFit="1" customWidth="1"/>
    <col min="2318" max="2318" width="11.140625" style="14" customWidth="1"/>
    <col min="2319" max="2560" width="9.140625" style="14"/>
    <col min="2561" max="2561" width="4.5703125" style="14" customWidth="1"/>
    <col min="2562" max="2562" width="33.140625" style="14" customWidth="1"/>
    <col min="2563" max="2563" width="10.42578125" style="14" customWidth="1"/>
    <col min="2564" max="2564" width="11.85546875" style="14" customWidth="1"/>
    <col min="2565" max="2565" width="24.5703125" style="14" customWidth="1"/>
    <col min="2566" max="2566" width="11.7109375" style="14" customWidth="1"/>
    <col min="2567" max="2571" width="8.7109375" style="14" customWidth="1"/>
    <col min="2572" max="2572" width="15.7109375" style="14" customWidth="1"/>
    <col min="2573" max="2573" width="11.5703125" style="14" bestFit="1" customWidth="1"/>
    <col min="2574" max="2574" width="11.140625" style="14" customWidth="1"/>
    <col min="2575" max="2816" width="9.140625" style="14"/>
    <col min="2817" max="2817" width="4.5703125" style="14" customWidth="1"/>
    <col min="2818" max="2818" width="33.140625" style="14" customWidth="1"/>
    <col min="2819" max="2819" width="10.42578125" style="14" customWidth="1"/>
    <col min="2820" max="2820" width="11.85546875" style="14" customWidth="1"/>
    <col min="2821" max="2821" width="24.5703125" style="14" customWidth="1"/>
    <col min="2822" max="2822" width="11.7109375" style="14" customWidth="1"/>
    <col min="2823" max="2827" width="8.7109375" style="14" customWidth="1"/>
    <col min="2828" max="2828" width="15.7109375" style="14" customWidth="1"/>
    <col min="2829" max="2829" width="11.5703125" style="14" bestFit="1" customWidth="1"/>
    <col min="2830" max="2830" width="11.140625" style="14" customWidth="1"/>
    <col min="2831" max="3072" width="9.140625" style="14"/>
    <col min="3073" max="3073" width="4.5703125" style="14" customWidth="1"/>
    <col min="3074" max="3074" width="33.140625" style="14" customWidth="1"/>
    <col min="3075" max="3075" width="10.42578125" style="14" customWidth="1"/>
    <col min="3076" max="3076" width="11.85546875" style="14" customWidth="1"/>
    <col min="3077" max="3077" width="24.5703125" style="14" customWidth="1"/>
    <col min="3078" max="3078" width="11.7109375" style="14" customWidth="1"/>
    <col min="3079" max="3083" width="8.7109375" style="14" customWidth="1"/>
    <col min="3084" max="3084" width="15.7109375" style="14" customWidth="1"/>
    <col min="3085" max="3085" width="11.5703125" style="14" bestFit="1" customWidth="1"/>
    <col min="3086" max="3086" width="11.140625" style="14" customWidth="1"/>
    <col min="3087" max="3328" width="9.140625" style="14"/>
    <col min="3329" max="3329" width="4.5703125" style="14" customWidth="1"/>
    <col min="3330" max="3330" width="33.140625" style="14" customWidth="1"/>
    <col min="3331" max="3331" width="10.42578125" style="14" customWidth="1"/>
    <col min="3332" max="3332" width="11.85546875" style="14" customWidth="1"/>
    <col min="3333" max="3333" width="24.5703125" style="14" customWidth="1"/>
    <col min="3334" max="3334" width="11.7109375" style="14" customWidth="1"/>
    <col min="3335" max="3339" width="8.7109375" style="14" customWidth="1"/>
    <col min="3340" max="3340" width="15.7109375" style="14" customWidth="1"/>
    <col min="3341" max="3341" width="11.5703125" style="14" bestFit="1" customWidth="1"/>
    <col min="3342" max="3342" width="11.140625" style="14" customWidth="1"/>
    <col min="3343" max="3584" width="9.140625" style="14"/>
    <col min="3585" max="3585" width="4.5703125" style="14" customWidth="1"/>
    <col min="3586" max="3586" width="33.140625" style="14" customWidth="1"/>
    <col min="3587" max="3587" width="10.42578125" style="14" customWidth="1"/>
    <col min="3588" max="3588" width="11.85546875" style="14" customWidth="1"/>
    <col min="3589" max="3589" width="24.5703125" style="14" customWidth="1"/>
    <col min="3590" max="3590" width="11.7109375" style="14" customWidth="1"/>
    <col min="3591" max="3595" width="8.7109375" style="14" customWidth="1"/>
    <col min="3596" max="3596" width="15.7109375" style="14" customWidth="1"/>
    <col min="3597" max="3597" width="11.5703125" style="14" bestFit="1" customWidth="1"/>
    <col min="3598" max="3598" width="11.140625" style="14" customWidth="1"/>
    <col min="3599" max="3840" width="9.140625" style="14"/>
    <col min="3841" max="3841" width="4.5703125" style="14" customWidth="1"/>
    <col min="3842" max="3842" width="33.140625" style="14" customWidth="1"/>
    <col min="3843" max="3843" width="10.42578125" style="14" customWidth="1"/>
    <col min="3844" max="3844" width="11.85546875" style="14" customWidth="1"/>
    <col min="3845" max="3845" width="24.5703125" style="14" customWidth="1"/>
    <col min="3846" max="3846" width="11.7109375" style="14" customWidth="1"/>
    <col min="3847" max="3851" width="8.7109375" style="14" customWidth="1"/>
    <col min="3852" max="3852" width="15.7109375" style="14" customWidth="1"/>
    <col min="3853" max="3853" width="11.5703125" style="14" bestFit="1" customWidth="1"/>
    <col min="3854" max="3854" width="11.140625" style="14" customWidth="1"/>
    <col min="3855" max="4096" width="9.140625" style="14"/>
    <col min="4097" max="4097" width="4.5703125" style="14" customWidth="1"/>
    <col min="4098" max="4098" width="33.140625" style="14" customWidth="1"/>
    <col min="4099" max="4099" width="10.42578125" style="14" customWidth="1"/>
    <col min="4100" max="4100" width="11.85546875" style="14" customWidth="1"/>
    <col min="4101" max="4101" width="24.5703125" style="14" customWidth="1"/>
    <col min="4102" max="4102" width="11.7109375" style="14" customWidth="1"/>
    <col min="4103" max="4107" width="8.7109375" style="14" customWidth="1"/>
    <col min="4108" max="4108" width="15.7109375" style="14" customWidth="1"/>
    <col min="4109" max="4109" width="11.5703125" style="14" bestFit="1" customWidth="1"/>
    <col min="4110" max="4110" width="11.140625" style="14" customWidth="1"/>
    <col min="4111" max="4352" width="9.140625" style="14"/>
    <col min="4353" max="4353" width="4.5703125" style="14" customWidth="1"/>
    <col min="4354" max="4354" width="33.140625" style="14" customWidth="1"/>
    <col min="4355" max="4355" width="10.42578125" style="14" customWidth="1"/>
    <col min="4356" max="4356" width="11.85546875" style="14" customWidth="1"/>
    <col min="4357" max="4357" width="24.5703125" style="14" customWidth="1"/>
    <col min="4358" max="4358" width="11.7109375" style="14" customWidth="1"/>
    <col min="4359" max="4363" width="8.7109375" style="14" customWidth="1"/>
    <col min="4364" max="4364" width="15.7109375" style="14" customWidth="1"/>
    <col min="4365" max="4365" width="11.5703125" style="14" bestFit="1" customWidth="1"/>
    <col min="4366" max="4366" width="11.140625" style="14" customWidth="1"/>
    <col min="4367" max="4608" width="9.140625" style="14"/>
    <col min="4609" max="4609" width="4.5703125" style="14" customWidth="1"/>
    <col min="4610" max="4610" width="33.140625" style="14" customWidth="1"/>
    <col min="4611" max="4611" width="10.42578125" style="14" customWidth="1"/>
    <col min="4612" max="4612" width="11.85546875" style="14" customWidth="1"/>
    <col min="4613" max="4613" width="24.5703125" style="14" customWidth="1"/>
    <col min="4614" max="4614" width="11.7109375" style="14" customWidth="1"/>
    <col min="4615" max="4619" width="8.7109375" style="14" customWidth="1"/>
    <col min="4620" max="4620" width="15.7109375" style="14" customWidth="1"/>
    <col min="4621" max="4621" width="11.5703125" style="14" bestFit="1" customWidth="1"/>
    <col min="4622" max="4622" width="11.140625" style="14" customWidth="1"/>
    <col min="4623" max="4864" width="9.140625" style="14"/>
    <col min="4865" max="4865" width="4.5703125" style="14" customWidth="1"/>
    <col min="4866" max="4866" width="33.140625" style="14" customWidth="1"/>
    <col min="4867" max="4867" width="10.42578125" style="14" customWidth="1"/>
    <col min="4868" max="4868" width="11.85546875" style="14" customWidth="1"/>
    <col min="4869" max="4869" width="24.5703125" style="14" customWidth="1"/>
    <col min="4870" max="4870" width="11.7109375" style="14" customWidth="1"/>
    <col min="4871" max="4875" width="8.7109375" style="14" customWidth="1"/>
    <col min="4876" max="4876" width="15.7109375" style="14" customWidth="1"/>
    <col min="4877" max="4877" width="11.5703125" style="14" bestFit="1" customWidth="1"/>
    <col min="4878" max="4878" width="11.140625" style="14" customWidth="1"/>
    <col min="4879" max="5120" width="9.140625" style="14"/>
    <col min="5121" max="5121" width="4.5703125" style="14" customWidth="1"/>
    <col min="5122" max="5122" width="33.140625" style="14" customWidth="1"/>
    <col min="5123" max="5123" width="10.42578125" style="14" customWidth="1"/>
    <col min="5124" max="5124" width="11.85546875" style="14" customWidth="1"/>
    <col min="5125" max="5125" width="24.5703125" style="14" customWidth="1"/>
    <col min="5126" max="5126" width="11.7109375" style="14" customWidth="1"/>
    <col min="5127" max="5131" width="8.7109375" style="14" customWidth="1"/>
    <col min="5132" max="5132" width="15.7109375" style="14" customWidth="1"/>
    <col min="5133" max="5133" width="11.5703125" style="14" bestFit="1" customWidth="1"/>
    <col min="5134" max="5134" width="11.140625" style="14" customWidth="1"/>
    <col min="5135" max="5376" width="9.140625" style="14"/>
    <col min="5377" max="5377" width="4.5703125" style="14" customWidth="1"/>
    <col min="5378" max="5378" width="33.140625" style="14" customWidth="1"/>
    <col min="5379" max="5379" width="10.42578125" style="14" customWidth="1"/>
    <col min="5380" max="5380" width="11.85546875" style="14" customWidth="1"/>
    <col min="5381" max="5381" width="24.5703125" style="14" customWidth="1"/>
    <col min="5382" max="5382" width="11.7109375" style="14" customWidth="1"/>
    <col min="5383" max="5387" width="8.7109375" style="14" customWidth="1"/>
    <col min="5388" max="5388" width="15.7109375" style="14" customWidth="1"/>
    <col min="5389" max="5389" width="11.5703125" style="14" bestFit="1" customWidth="1"/>
    <col min="5390" max="5390" width="11.140625" style="14" customWidth="1"/>
    <col min="5391" max="5632" width="9.140625" style="14"/>
    <col min="5633" max="5633" width="4.5703125" style="14" customWidth="1"/>
    <col min="5634" max="5634" width="33.140625" style="14" customWidth="1"/>
    <col min="5635" max="5635" width="10.42578125" style="14" customWidth="1"/>
    <col min="5636" max="5636" width="11.85546875" style="14" customWidth="1"/>
    <col min="5637" max="5637" width="24.5703125" style="14" customWidth="1"/>
    <col min="5638" max="5638" width="11.7109375" style="14" customWidth="1"/>
    <col min="5639" max="5643" width="8.7109375" style="14" customWidth="1"/>
    <col min="5644" max="5644" width="15.7109375" style="14" customWidth="1"/>
    <col min="5645" max="5645" width="11.5703125" style="14" bestFit="1" customWidth="1"/>
    <col min="5646" max="5646" width="11.140625" style="14" customWidth="1"/>
    <col min="5647" max="5888" width="9.140625" style="14"/>
    <col min="5889" max="5889" width="4.5703125" style="14" customWidth="1"/>
    <col min="5890" max="5890" width="33.140625" style="14" customWidth="1"/>
    <col min="5891" max="5891" width="10.42578125" style="14" customWidth="1"/>
    <col min="5892" max="5892" width="11.85546875" style="14" customWidth="1"/>
    <col min="5893" max="5893" width="24.5703125" style="14" customWidth="1"/>
    <col min="5894" max="5894" width="11.7109375" style="14" customWidth="1"/>
    <col min="5895" max="5899" width="8.7109375" style="14" customWidth="1"/>
    <col min="5900" max="5900" width="15.7109375" style="14" customWidth="1"/>
    <col min="5901" max="5901" width="11.5703125" style="14" bestFit="1" customWidth="1"/>
    <col min="5902" max="5902" width="11.140625" style="14" customWidth="1"/>
    <col min="5903" max="6144" width="9.140625" style="14"/>
    <col min="6145" max="6145" width="4.5703125" style="14" customWidth="1"/>
    <col min="6146" max="6146" width="33.140625" style="14" customWidth="1"/>
    <col min="6147" max="6147" width="10.42578125" style="14" customWidth="1"/>
    <col min="6148" max="6148" width="11.85546875" style="14" customWidth="1"/>
    <col min="6149" max="6149" width="24.5703125" style="14" customWidth="1"/>
    <col min="6150" max="6150" width="11.7109375" style="14" customWidth="1"/>
    <col min="6151" max="6155" width="8.7109375" style="14" customWidth="1"/>
    <col min="6156" max="6156" width="15.7109375" style="14" customWidth="1"/>
    <col min="6157" max="6157" width="11.5703125" style="14" bestFit="1" customWidth="1"/>
    <col min="6158" max="6158" width="11.140625" style="14" customWidth="1"/>
    <col min="6159" max="6400" width="9.140625" style="14"/>
    <col min="6401" max="6401" width="4.5703125" style="14" customWidth="1"/>
    <col min="6402" max="6402" width="33.140625" style="14" customWidth="1"/>
    <col min="6403" max="6403" width="10.42578125" style="14" customWidth="1"/>
    <col min="6404" max="6404" width="11.85546875" style="14" customWidth="1"/>
    <col min="6405" max="6405" width="24.5703125" style="14" customWidth="1"/>
    <col min="6406" max="6406" width="11.7109375" style="14" customWidth="1"/>
    <col min="6407" max="6411" width="8.7109375" style="14" customWidth="1"/>
    <col min="6412" max="6412" width="15.7109375" style="14" customWidth="1"/>
    <col min="6413" max="6413" width="11.5703125" style="14" bestFit="1" customWidth="1"/>
    <col min="6414" max="6414" width="11.140625" style="14" customWidth="1"/>
    <col min="6415" max="6656" width="9.140625" style="14"/>
    <col min="6657" max="6657" width="4.5703125" style="14" customWidth="1"/>
    <col min="6658" max="6658" width="33.140625" style="14" customWidth="1"/>
    <col min="6659" max="6659" width="10.42578125" style="14" customWidth="1"/>
    <col min="6660" max="6660" width="11.85546875" style="14" customWidth="1"/>
    <col min="6661" max="6661" width="24.5703125" style="14" customWidth="1"/>
    <col min="6662" max="6662" width="11.7109375" style="14" customWidth="1"/>
    <col min="6663" max="6667" width="8.7109375" style="14" customWidth="1"/>
    <col min="6668" max="6668" width="15.7109375" style="14" customWidth="1"/>
    <col min="6669" max="6669" width="11.5703125" style="14" bestFit="1" customWidth="1"/>
    <col min="6670" max="6670" width="11.140625" style="14" customWidth="1"/>
    <col min="6671" max="6912" width="9.140625" style="14"/>
    <col min="6913" max="6913" width="4.5703125" style="14" customWidth="1"/>
    <col min="6914" max="6914" width="33.140625" style="14" customWidth="1"/>
    <col min="6915" max="6915" width="10.42578125" style="14" customWidth="1"/>
    <col min="6916" max="6916" width="11.85546875" style="14" customWidth="1"/>
    <col min="6917" max="6917" width="24.5703125" style="14" customWidth="1"/>
    <col min="6918" max="6918" width="11.7109375" style="14" customWidth="1"/>
    <col min="6919" max="6923" width="8.7109375" style="14" customWidth="1"/>
    <col min="6924" max="6924" width="15.7109375" style="14" customWidth="1"/>
    <col min="6925" max="6925" width="11.5703125" style="14" bestFit="1" customWidth="1"/>
    <col min="6926" max="6926" width="11.140625" style="14" customWidth="1"/>
    <col min="6927" max="7168" width="9.140625" style="14"/>
    <col min="7169" max="7169" width="4.5703125" style="14" customWidth="1"/>
    <col min="7170" max="7170" width="33.140625" style="14" customWidth="1"/>
    <col min="7171" max="7171" width="10.42578125" style="14" customWidth="1"/>
    <col min="7172" max="7172" width="11.85546875" style="14" customWidth="1"/>
    <col min="7173" max="7173" width="24.5703125" style="14" customWidth="1"/>
    <col min="7174" max="7174" width="11.7109375" style="14" customWidth="1"/>
    <col min="7175" max="7179" width="8.7109375" style="14" customWidth="1"/>
    <col min="7180" max="7180" width="15.7109375" style="14" customWidth="1"/>
    <col min="7181" max="7181" width="11.5703125" style="14" bestFit="1" customWidth="1"/>
    <col min="7182" max="7182" width="11.140625" style="14" customWidth="1"/>
    <col min="7183" max="7424" width="9.140625" style="14"/>
    <col min="7425" max="7425" width="4.5703125" style="14" customWidth="1"/>
    <col min="7426" max="7426" width="33.140625" style="14" customWidth="1"/>
    <col min="7427" max="7427" width="10.42578125" style="14" customWidth="1"/>
    <col min="7428" max="7428" width="11.85546875" style="14" customWidth="1"/>
    <col min="7429" max="7429" width="24.5703125" style="14" customWidth="1"/>
    <col min="7430" max="7430" width="11.7109375" style="14" customWidth="1"/>
    <col min="7431" max="7435" width="8.7109375" style="14" customWidth="1"/>
    <col min="7436" max="7436" width="15.7109375" style="14" customWidth="1"/>
    <col min="7437" max="7437" width="11.5703125" style="14" bestFit="1" customWidth="1"/>
    <col min="7438" max="7438" width="11.140625" style="14" customWidth="1"/>
    <col min="7439" max="7680" width="9.140625" style="14"/>
    <col min="7681" max="7681" width="4.5703125" style="14" customWidth="1"/>
    <col min="7682" max="7682" width="33.140625" style="14" customWidth="1"/>
    <col min="7683" max="7683" width="10.42578125" style="14" customWidth="1"/>
    <col min="7684" max="7684" width="11.85546875" style="14" customWidth="1"/>
    <col min="7685" max="7685" width="24.5703125" style="14" customWidth="1"/>
    <col min="7686" max="7686" width="11.7109375" style="14" customWidth="1"/>
    <col min="7687" max="7691" width="8.7109375" style="14" customWidth="1"/>
    <col min="7692" max="7692" width="15.7109375" style="14" customWidth="1"/>
    <col min="7693" max="7693" width="11.5703125" style="14" bestFit="1" customWidth="1"/>
    <col min="7694" max="7694" width="11.140625" style="14" customWidth="1"/>
    <col min="7695" max="7936" width="9.140625" style="14"/>
    <col min="7937" max="7937" width="4.5703125" style="14" customWidth="1"/>
    <col min="7938" max="7938" width="33.140625" style="14" customWidth="1"/>
    <col min="7939" max="7939" width="10.42578125" style="14" customWidth="1"/>
    <col min="7940" max="7940" width="11.85546875" style="14" customWidth="1"/>
    <col min="7941" max="7941" width="24.5703125" style="14" customWidth="1"/>
    <col min="7942" max="7942" width="11.7109375" style="14" customWidth="1"/>
    <col min="7943" max="7947" width="8.7109375" style="14" customWidth="1"/>
    <col min="7948" max="7948" width="15.7109375" style="14" customWidth="1"/>
    <col min="7949" max="7949" width="11.5703125" style="14" bestFit="1" customWidth="1"/>
    <col min="7950" max="7950" width="11.140625" style="14" customWidth="1"/>
    <col min="7951" max="8192" width="9.140625" style="14"/>
    <col min="8193" max="8193" width="4.5703125" style="14" customWidth="1"/>
    <col min="8194" max="8194" width="33.140625" style="14" customWidth="1"/>
    <col min="8195" max="8195" width="10.42578125" style="14" customWidth="1"/>
    <col min="8196" max="8196" width="11.85546875" style="14" customWidth="1"/>
    <col min="8197" max="8197" width="24.5703125" style="14" customWidth="1"/>
    <col min="8198" max="8198" width="11.7109375" style="14" customWidth="1"/>
    <col min="8199" max="8203" width="8.7109375" style="14" customWidth="1"/>
    <col min="8204" max="8204" width="15.7109375" style="14" customWidth="1"/>
    <col min="8205" max="8205" width="11.5703125" style="14" bestFit="1" customWidth="1"/>
    <col min="8206" max="8206" width="11.140625" style="14" customWidth="1"/>
    <col min="8207" max="8448" width="9.140625" style="14"/>
    <col min="8449" max="8449" width="4.5703125" style="14" customWidth="1"/>
    <col min="8450" max="8450" width="33.140625" style="14" customWidth="1"/>
    <col min="8451" max="8451" width="10.42578125" style="14" customWidth="1"/>
    <col min="8452" max="8452" width="11.85546875" style="14" customWidth="1"/>
    <col min="8453" max="8453" width="24.5703125" style="14" customWidth="1"/>
    <col min="8454" max="8454" width="11.7109375" style="14" customWidth="1"/>
    <col min="8455" max="8459" width="8.7109375" style="14" customWidth="1"/>
    <col min="8460" max="8460" width="15.7109375" style="14" customWidth="1"/>
    <col min="8461" max="8461" width="11.5703125" style="14" bestFit="1" customWidth="1"/>
    <col min="8462" max="8462" width="11.140625" style="14" customWidth="1"/>
    <col min="8463" max="8704" width="9.140625" style="14"/>
    <col min="8705" max="8705" width="4.5703125" style="14" customWidth="1"/>
    <col min="8706" max="8706" width="33.140625" style="14" customWidth="1"/>
    <col min="8707" max="8707" width="10.42578125" style="14" customWidth="1"/>
    <col min="8708" max="8708" width="11.85546875" style="14" customWidth="1"/>
    <col min="8709" max="8709" width="24.5703125" style="14" customWidth="1"/>
    <col min="8710" max="8710" width="11.7109375" style="14" customWidth="1"/>
    <col min="8711" max="8715" width="8.7109375" style="14" customWidth="1"/>
    <col min="8716" max="8716" width="15.7109375" style="14" customWidth="1"/>
    <col min="8717" max="8717" width="11.5703125" style="14" bestFit="1" customWidth="1"/>
    <col min="8718" max="8718" width="11.140625" style="14" customWidth="1"/>
    <col min="8719" max="8960" width="9.140625" style="14"/>
    <col min="8961" max="8961" width="4.5703125" style="14" customWidth="1"/>
    <col min="8962" max="8962" width="33.140625" style="14" customWidth="1"/>
    <col min="8963" max="8963" width="10.42578125" style="14" customWidth="1"/>
    <col min="8964" max="8964" width="11.85546875" style="14" customWidth="1"/>
    <col min="8965" max="8965" width="24.5703125" style="14" customWidth="1"/>
    <col min="8966" max="8966" width="11.7109375" style="14" customWidth="1"/>
    <col min="8967" max="8971" width="8.7109375" style="14" customWidth="1"/>
    <col min="8972" max="8972" width="15.7109375" style="14" customWidth="1"/>
    <col min="8973" max="8973" width="11.5703125" style="14" bestFit="1" customWidth="1"/>
    <col min="8974" max="8974" width="11.140625" style="14" customWidth="1"/>
    <col min="8975" max="9216" width="9.140625" style="14"/>
    <col min="9217" max="9217" width="4.5703125" style="14" customWidth="1"/>
    <col min="9218" max="9218" width="33.140625" style="14" customWidth="1"/>
    <col min="9219" max="9219" width="10.42578125" style="14" customWidth="1"/>
    <col min="9220" max="9220" width="11.85546875" style="14" customWidth="1"/>
    <col min="9221" max="9221" width="24.5703125" style="14" customWidth="1"/>
    <col min="9222" max="9222" width="11.7109375" style="14" customWidth="1"/>
    <col min="9223" max="9227" width="8.7109375" style="14" customWidth="1"/>
    <col min="9228" max="9228" width="15.7109375" style="14" customWidth="1"/>
    <col min="9229" max="9229" width="11.5703125" style="14" bestFit="1" customWidth="1"/>
    <col min="9230" max="9230" width="11.140625" style="14" customWidth="1"/>
    <col min="9231" max="9472" width="9.140625" style="14"/>
    <col min="9473" max="9473" width="4.5703125" style="14" customWidth="1"/>
    <col min="9474" max="9474" width="33.140625" style="14" customWidth="1"/>
    <col min="9475" max="9475" width="10.42578125" style="14" customWidth="1"/>
    <col min="9476" max="9476" width="11.85546875" style="14" customWidth="1"/>
    <col min="9477" max="9477" width="24.5703125" style="14" customWidth="1"/>
    <col min="9478" max="9478" width="11.7109375" style="14" customWidth="1"/>
    <col min="9479" max="9483" width="8.7109375" style="14" customWidth="1"/>
    <col min="9484" max="9484" width="15.7109375" style="14" customWidth="1"/>
    <col min="9485" max="9485" width="11.5703125" style="14" bestFit="1" customWidth="1"/>
    <col min="9486" max="9486" width="11.140625" style="14" customWidth="1"/>
    <col min="9487" max="9728" width="9.140625" style="14"/>
    <col min="9729" max="9729" width="4.5703125" style="14" customWidth="1"/>
    <col min="9730" max="9730" width="33.140625" style="14" customWidth="1"/>
    <col min="9731" max="9731" width="10.42578125" style="14" customWidth="1"/>
    <col min="9732" max="9732" width="11.85546875" style="14" customWidth="1"/>
    <col min="9733" max="9733" width="24.5703125" style="14" customWidth="1"/>
    <col min="9734" max="9734" width="11.7109375" style="14" customWidth="1"/>
    <col min="9735" max="9739" width="8.7109375" style="14" customWidth="1"/>
    <col min="9740" max="9740" width="15.7109375" style="14" customWidth="1"/>
    <col min="9741" max="9741" width="11.5703125" style="14" bestFit="1" customWidth="1"/>
    <col min="9742" max="9742" width="11.140625" style="14" customWidth="1"/>
    <col min="9743" max="9984" width="9.140625" style="14"/>
    <col min="9985" max="9985" width="4.5703125" style="14" customWidth="1"/>
    <col min="9986" max="9986" width="33.140625" style="14" customWidth="1"/>
    <col min="9987" max="9987" width="10.42578125" style="14" customWidth="1"/>
    <col min="9988" max="9988" width="11.85546875" style="14" customWidth="1"/>
    <col min="9989" max="9989" width="24.5703125" style="14" customWidth="1"/>
    <col min="9990" max="9990" width="11.7109375" style="14" customWidth="1"/>
    <col min="9991" max="9995" width="8.7109375" style="14" customWidth="1"/>
    <col min="9996" max="9996" width="15.7109375" style="14" customWidth="1"/>
    <col min="9997" max="9997" width="11.5703125" style="14" bestFit="1" customWidth="1"/>
    <col min="9998" max="9998" width="11.140625" style="14" customWidth="1"/>
    <col min="9999" max="10240" width="9.140625" style="14"/>
    <col min="10241" max="10241" width="4.5703125" style="14" customWidth="1"/>
    <col min="10242" max="10242" width="33.140625" style="14" customWidth="1"/>
    <col min="10243" max="10243" width="10.42578125" style="14" customWidth="1"/>
    <col min="10244" max="10244" width="11.85546875" style="14" customWidth="1"/>
    <col min="10245" max="10245" width="24.5703125" style="14" customWidth="1"/>
    <col min="10246" max="10246" width="11.7109375" style="14" customWidth="1"/>
    <col min="10247" max="10251" width="8.7109375" style="14" customWidth="1"/>
    <col min="10252" max="10252" width="15.7109375" style="14" customWidth="1"/>
    <col min="10253" max="10253" width="11.5703125" style="14" bestFit="1" customWidth="1"/>
    <col min="10254" max="10254" width="11.140625" style="14" customWidth="1"/>
    <col min="10255" max="10496" width="9.140625" style="14"/>
    <col min="10497" max="10497" width="4.5703125" style="14" customWidth="1"/>
    <col min="10498" max="10498" width="33.140625" style="14" customWidth="1"/>
    <col min="10499" max="10499" width="10.42578125" style="14" customWidth="1"/>
    <col min="10500" max="10500" width="11.85546875" style="14" customWidth="1"/>
    <col min="10501" max="10501" width="24.5703125" style="14" customWidth="1"/>
    <col min="10502" max="10502" width="11.7109375" style="14" customWidth="1"/>
    <col min="10503" max="10507" width="8.7109375" style="14" customWidth="1"/>
    <col min="10508" max="10508" width="15.7109375" style="14" customWidth="1"/>
    <col min="10509" max="10509" width="11.5703125" style="14" bestFit="1" customWidth="1"/>
    <col min="10510" max="10510" width="11.140625" style="14" customWidth="1"/>
    <col min="10511" max="10752" width="9.140625" style="14"/>
    <col min="10753" max="10753" width="4.5703125" style="14" customWidth="1"/>
    <col min="10754" max="10754" width="33.140625" style="14" customWidth="1"/>
    <col min="10755" max="10755" width="10.42578125" style="14" customWidth="1"/>
    <col min="10756" max="10756" width="11.85546875" style="14" customWidth="1"/>
    <col min="10757" max="10757" width="24.5703125" style="14" customWidth="1"/>
    <col min="10758" max="10758" width="11.7109375" style="14" customWidth="1"/>
    <col min="10759" max="10763" width="8.7109375" style="14" customWidth="1"/>
    <col min="10764" max="10764" width="15.7109375" style="14" customWidth="1"/>
    <col min="10765" max="10765" width="11.5703125" style="14" bestFit="1" customWidth="1"/>
    <col min="10766" max="10766" width="11.140625" style="14" customWidth="1"/>
    <col min="10767" max="11008" width="9.140625" style="14"/>
    <col min="11009" max="11009" width="4.5703125" style="14" customWidth="1"/>
    <col min="11010" max="11010" width="33.140625" style="14" customWidth="1"/>
    <col min="11011" max="11011" width="10.42578125" style="14" customWidth="1"/>
    <col min="11012" max="11012" width="11.85546875" style="14" customWidth="1"/>
    <col min="11013" max="11013" width="24.5703125" style="14" customWidth="1"/>
    <col min="11014" max="11014" width="11.7109375" style="14" customWidth="1"/>
    <col min="11015" max="11019" width="8.7109375" style="14" customWidth="1"/>
    <col min="11020" max="11020" width="15.7109375" style="14" customWidth="1"/>
    <col min="11021" max="11021" width="11.5703125" style="14" bestFit="1" customWidth="1"/>
    <col min="11022" max="11022" width="11.140625" style="14" customWidth="1"/>
    <col min="11023" max="11264" width="9.140625" style="14"/>
    <col min="11265" max="11265" width="4.5703125" style="14" customWidth="1"/>
    <col min="11266" max="11266" width="33.140625" style="14" customWidth="1"/>
    <col min="11267" max="11267" width="10.42578125" style="14" customWidth="1"/>
    <col min="11268" max="11268" width="11.85546875" style="14" customWidth="1"/>
    <col min="11269" max="11269" width="24.5703125" style="14" customWidth="1"/>
    <col min="11270" max="11270" width="11.7109375" style="14" customWidth="1"/>
    <col min="11271" max="11275" width="8.7109375" style="14" customWidth="1"/>
    <col min="11276" max="11276" width="15.7109375" style="14" customWidth="1"/>
    <col min="11277" max="11277" width="11.5703125" style="14" bestFit="1" customWidth="1"/>
    <col min="11278" max="11278" width="11.140625" style="14" customWidth="1"/>
    <col min="11279" max="11520" width="9.140625" style="14"/>
    <col min="11521" max="11521" width="4.5703125" style="14" customWidth="1"/>
    <col min="11522" max="11522" width="33.140625" style="14" customWidth="1"/>
    <col min="11523" max="11523" width="10.42578125" style="14" customWidth="1"/>
    <col min="11524" max="11524" width="11.85546875" style="14" customWidth="1"/>
    <col min="11525" max="11525" width="24.5703125" style="14" customWidth="1"/>
    <col min="11526" max="11526" width="11.7109375" style="14" customWidth="1"/>
    <col min="11527" max="11531" width="8.7109375" style="14" customWidth="1"/>
    <col min="11532" max="11532" width="15.7109375" style="14" customWidth="1"/>
    <col min="11533" max="11533" width="11.5703125" style="14" bestFit="1" customWidth="1"/>
    <col min="11534" max="11534" width="11.140625" style="14" customWidth="1"/>
    <col min="11535" max="11776" width="9.140625" style="14"/>
    <col min="11777" max="11777" width="4.5703125" style="14" customWidth="1"/>
    <col min="11778" max="11778" width="33.140625" style="14" customWidth="1"/>
    <col min="11779" max="11779" width="10.42578125" style="14" customWidth="1"/>
    <col min="11780" max="11780" width="11.85546875" style="14" customWidth="1"/>
    <col min="11781" max="11781" width="24.5703125" style="14" customWidth="1"/>
    <col min="11782" max="11782" width="11.7109375" style="14" customWidth="1"/>
    <col min="11783" max="11787" width="8.7109375" style="14" customWidth="1"/>
    <col min="11788" max="11788" width="15.7109375" style="14" customWidth="1"/>
    <col min="11789" max="11789" width="11.5703125" style="14" bestFit="1" customWidth="1"/>
    <col min="11790" max="11790" width="11.140625" style="14" customWidth="1"/>
    <col min="11791" max="12032" width="9.140625" style="14"/>
    <col min="12033" max="12033" width="4.5703125" style="14" customWidth="1"/>
    <col min="12034" max="12034" width="33.140625" style="14" customWidth="1"/>
    <col min="12035" max="12035" width="10.42578125" style="14" customWidth="1"/>
    <col min="12036" max="12036" width="11.85546875" style="14" customWidth="1"/>
    <col min="12037" max="12037" width="24.5703125" style="14" customWidth="1"/>
    <col min="12038" max="12038" width="11.7109375" style="14" customWidth="1"/>
    <col min="12039" max="12043" width="8.7109375" style="14" customWidth="1"/>
    <col min="12044" max="12044" width="15.7109375" style="14" customWidth="1"/>
    <col min="12045" max="12045" width="11.5703125" style="14" bestFit="1" customWidth="1"/>
    <col min="12046" max="12046" width="11.140625" style="14" customWidth="1"/>
    <col min="12047" max="12288" width="9.140625" style="14"/>
    <col min="12289" max="12289" width="4.5703125" style="14" customWidth="1"/>
    <col min="12290" max="12290" width="33.140625" style="14" customWidth="1"/>
    <col min="12291" max="12291" width="10.42578125" style="14" customWidth="1"/>
    <col min="12292" max="12292" width="11.85546875" style="14" customWidth="1"/>
    <col min="12293" max="12293" width="24.5703125" style="14" customWidth="1"/>
    <col min="12294" max="12294" width="11.7109375" style="14" customWidth="1"/>
    <col min="12295" max="12299" width="8.7109375" style="14" customWidth="1"/>
    <col min="12300" max="12300" width="15.7109375" style="14" customWidth="1"/>
    <col min="12301" max="12301" width="11.5703125" style="14" bestFit="1" customWidth="1"/>
    <col min="12302" max="12302" width="11.140625" style="14" customWidth="1"/>
    <col min="12303" max="12544" width="9.140625" style="14"/>
    <col min="12545" max="12545" width="4.5703125" style="14" customWidth="1"/>
    <col min="12546" max="12546" width="33.140625" style="14" customWidth="1"/>
    <col min="12547" max="12547" width="10.42578125" style="14" customWidth="1"/>
    <col min="12548" max="12548" width="11.85546875" style="14" customWidth="1"/>
    <col min="12549" max="12549" width="24.5703125" style="14" customWidth="1"/>
    <col min="12550" max="12550" width="11.7109375" style="14" customWidth="1"/>
    <col min="12551" max="12555" width="8.7109375" style="14" customWidth="1"/>
    <col min="12556" max="12556" width="15.7109375" style="14" customWidth="1"/>
    <col min="12557" max="12557" width="11.5703125" style="14" bestFit="1" customWidth="1"/>
    <col min="12558" max="12558" width="11.140625" style="14" customWidth="1"/>
    <col min="12559" max="12800" width="9.140625" style="14"/>
    <col min="12801" max="12801" width="4.5703125" style="14" customWidth="1"/>
    <col min="12802" max="12802" width="33.140625" style="14" customWidth="1"/>
    <col min="12803" max="12803" width="10.42578125" style="14" customWidth="1"/>
    <col min="12804" max="12804" width="11.85546875" style="14" customWidth="1"/>
    <col min="12805" max="12805" width="24.5703125" style="14" customWidth="1"/>
    <col min="12806" max="12806" width="11.7109375" style="14" customWidth="1"/>
    <col min="12807" max="12811" width="8.7109375" style="14" customWidth="1"/>
    <col min="12812" max="12812" width="15.7109375" style="14" customWidth="1"/>
    <col min="12813" max="12813" width="11.5703125" style="14" bestFit="1" customWidth="1"/>
    <col min="12814" max="12814" width="11.140625" style="14" customWidth="1"/>
    <col min="12815" max="13056" width="9.140625" style="14"/>
    <col min="13057" max="13057" width="4.5703125" style="14" customWidth="1"/>
    <col min="13058" max="13058" width="33.140625" style="14" customWidth="1"/>
    <col min="13059" max="13059" width="10.42578125" style="14" customWidth="1"/>
    <col min="13060" max="13060" width="11.85546875" style="14" customWidth="1"/>
    <col min="13061" max="13061" width="24.5703125" style="14" customWidth="1"/>
    <col min="13062" max="13062" width="11.7109375" style="14" customWidth="1"/>
    <col min="13063" max="13067" width="8.7109375" style="14" customWidth="1"/>
    <col min="13068" max="13068" width="15.7109375" style="14" customWidth="1"/>
    <col min="13069" max="13069" width="11.5703125" style="14" bestFit="1" customWidth="1"/>
    <col min="13070" max="13070" width="11.140625" style="14" customWidth="1"/>
    <col min="13071" max="13312" width="9.140625" style="14"/>
    <col min="13313" max="13313" width="4.5703125" style="14" customWidth="1"/>
    <col min="13314" max="13314" width="33.140625" style="14" customWidth="1"/>
    <col min="13315" max="13315" width="10.42578125" style="14" customWidth="1"/>
    <col min="13316" max="13316" width="11.85546875" style="14" customWidth="1"/>
    <col min="13317" max="13317" width="24.5703125" style="14" customWidth="1"/>
    <col min="13318" max="13318" width="11.7109375" style="14" customWidth="1"/>
    <col min="13319" max="13323" width="8.7109375" style="14" customWidth="1"/>
    <col min="13324" max="13324" width="15.7109375" style="14" customWidth="1"/>
    <col min="13325" max="13325" width="11.5703125" style="14" bestFit="1" customWidth="1"/>
    <col min="13326" max="13326" width="11.140625" style="14" customWidth="1"/>
    <col min="13327" max="13568" width="9.140625" style="14"/>
    <col min="13569" max="13569" width="4.5703125" style="14" customWidth="1"/>
    <col min="13570" max="13570" width="33.140625" style="14" customWidth="1"/>
    <col min="13571" max="13571" width="10.42578125" style="14" customWidth="1"/>
    <col min="13572" max="13572" width="11.85546875" style="14" customWidth="1"/>
    <col min="13573" max="13573" width="24.5703125" style="14" customWidth="1"/>
    <col min="13574" max="13574" width="11.7109375" style="14" customWidth="1"/>
    <col min="13575" max="13579" width="8.7109375" style="14" customWidth="1"/>
    <col min="13580" max="13580" width="15.7109375" style="14" customWidth="1"/>
    <col min="13581" max="13581" width="11.5703125" style="14" bestFit="1" customWidth="1"/>
    <col min="13582" max="13582" width="11.140625" style="14" customWidth="1"/>
    <col min="13583" max="13824" width="9.140625" style="14"/>
    <col min="13825" max="13825" width="4.5703125" style="14" customWidth="1"/>
    <col min="13826" max="13826" width="33.140625" style="14" customWidth="1"/>
    <col min="13827" max="13827" width="10.42578125" style="14" customWidth="1"/>
    <col min="13828" max="13828" width="11.85546875" style="14" customWidth="1"/>
    <col min="13829" max="13829" width="24.5703125" style="14" customWidth="1"/>
    <col min="13830" max="13830" width="11.7109375" style="14" customWidth="1"/>
    <col min="13831" max="13835" width="8.7109375" style="14" customWidth="1"/>
    <col min="13836" max="13836" width="15.7109375" style="14" customWidth="1"/>
    <col min="13837" max="13837" width="11.5703125" style="14" bestFit="1" customWidth="1"/>
    <col min="13838" max="13838" width="11.140625" style="14" customWidth="1"/>
    <col min="13839" max="14080" width="9.140625" style="14"/>
    <col min="14081" max="14081" width="4.5703125" style="14" customWidth="1"/>
    <col min="14082" max="14082" width="33.140625" style="14" customWidth="1"/>
    <col min="14083" max="14083" width="10.42578125" style="14" customWidth="1"/>
    <col min="14084" max="14084" width="11.85546875" style="14" customWidth="1"/>
    <col min="14085" max="14085" width="24.5703125" style="14" customWidth="1"/>
    <col min="14086" max="14086" width="11.7109375" style="14" customWidth="1"/>
    <col min="14087" max="14091" width="8.7109375" style="14" customWidth="1"/>
    <col min="14092" max="14092" width="15.7109375" style="14" customWidth="1"/>
    <col min="14093" max="14093" width="11.5703125" style="14" bestFit="1" customWidth="1"/>
    <col min="14094" max="14094" width="11.140625" style="14" customWidth="1"/>
    <col min="14095" max="14336" width="9.140625" style="14"/>
    <col min="14337" max="14337" width="4.5703125" style="14" customWidth="1"/>
    <col min="14338" max="14338" width="33.140625" style="14" customWidth="1"/>
    <col min="14339" max="14339" width="10.42578125" style="14" customWidth="1"/>
    <col min="14340" max="14340" width="11.85546875" style="14" customWidth="1"/>
    <col min="14341" max="14341" width="24.5703125" style="14" customWidth="1"/>
    <col min="14342" max="14342" width="11.7109375" style="14" customWidth="1"/>
    <col min="14343" max="14347" width="8.7109375" style="14" customWidth="1"/>
    <col min="14348" max="14348" width="15.7109375" style="14" customWidth="1"/>
    <col min="14349" max="14349" width="11.5703125" style="14" bestFit="1" customWidth="1"/>
    <col min="14350" max="14350" width="11.140625" style="14" customWidth="1"/>
    <col min="14351" max="14592" width="9.140625" style="14"/>
    <col min="14593" max="14593" width="4.5703125" style="14" customWidth="1"/>
    <col min="14594" max="14594" width="33.140625" style="14" customWidth="1"/>
    <col min="14595" max="14595" width="10.42578125" style="14" customWidth="1"/>
    <col min="14596" max="14596" width="11.85546875" style="14" customWidth="1"/>
    <col min="14597" max="14597" width="24.5703125" style="14" customWidth="1"/>
    <col min="14598" max="14598" width="11.7109375" style="14" customWidth="1"/>
    <col min="14599" max="14603" width="8.7109375" style="14" customWidth="1"/>
    <col min="14604" max="14604" width="15.7109375" style="14" customWidth="1"/>
    <col min="14605" max="14605" width="11.5703125" style="14" bestFit="1" customWidth="1"/>
    <col min="14606" max="14606" width="11.140625" style="14" customWidth="1"/>
    <col min="14607" max="14848" width="9.140625" style="14"/>
    <col min="14849" max="14849" width="4.5703125" style="14" customWidth="1"/>
    <col min="14850" max="14850" width="33.140625" style="14" customWidth="1"/>
    <col min="14851" max="14851" width="10.42578125" style="14" customWidth="1"/>
    <col min="14852" max="14852" width="11.85546875" style="14" customWidth="1"/>
    <col min="14853" max="14853" width="24.5703125" style="14" customWidth="1"/>
    <col min="14854" max="14854" width="11.7109375" style="14" customWidth="1"/>
    <col min="14855" max="14859" width="8.7109375" style="14" customWidth="1"/>
    <col min="14860" max="14860" width="15.7109375" style="14" customWidth="1"/>
    <col min="14861" max="14861" width="11.5703125" style="14" bestFit="1" customWidth="1"/>
    <col min="14862" max="14862" width="11.140625" style="14" customWidth="1"/>
    <col min="14863" max="15104" width="9.140625" style="14"/>
    <col min="15105" max="15105" width="4.5703125" style="14" customWidth="1"/>
    <col min="15106" max="15106" width="33.140625" style="14" customWidth="1"/>
    <col min="15107" max="15107" width="10.42578125" style="14" customWidth="1"/>
    <col min="15108" max="15108" width="11.85546875" style="14" customWidth="1"/>
    <col min="15109" max="15109" width="24.5703125" style="14" customWidth="1"/>
    <col min="15110" max="15110" width="11.7109375" style="14" customWidth="1"/>
    <col min="15111" max="15115" width="8.7109375" style="14" customWidth="1"/>
    <col min="15116" max="15116" width="15.7109375" style="14" customWidth="1"/>
    <col min="15117" max="15117" width="11.5703125" style="14" bestFit="1" customWidth="1"/>
    <col min="15118" max="15118" width="11.140625" style="14" customWidth="1"/>
    <col min="15119" max="15360" width="9.140625" style="14"/>
    <col min="15361" max="15361" width="4.5703125" style="14" customWidth="1"/>
    <col min="15362" max="15362" width="33.140625" style="14" customWidth="1"/>
    <col min="15363" max="15363" width="10.42578125" style="14" customWidth="1"/>
    <col min="15364" max="15364" width="11.85546875" style="14" customWidth="1"/>
    <col min="15365" max="15365" width="24.5703125" style="14" customWidth="1"/>
    <col min="15366" max="15366" width="11.7109375" style="14" customWidth="1"/>
    <col min="15367" max="15371" width="8.7109375" style="14" customWidth="1"/>
    <col min="15372" max="15372" width="15.7109375" style="14" customWidth="1"/>
    <col min="15373" max="15373" width="11.5703125" style="14" bestFit="1" customWidth="1"/>
    <col min="15374" max="15374" width="11.140625" style="14" customWidth="1"/>
    <col min="15375" max="15616" width="9.140625" style="14"/>
    <col min="15617" max="15617" width="4.5703125" style="14" customWidth="1"/>
    <col min="15618" max="15618" width="33.140625" style="14" customWidth="1"/>
    <col min="15619" max="15619" width="10.42578125" style="14" customWidth="1"/>
    <col min="15620" max="15620" width="11.85546875" style="14" customWidth="1"/>
    <col min="15621" max="15621" width="24.5703125" style="14" customWidth="1"/>
    <col min="15622" max="15622" width="11.7109375" style="14" customWidth="1"/>
    <col min="15623" max="15627" width="8.7109375" style="14" customWidth="1"/>
    <col min="15628" max="15628" width="15.7109375" style="14" customWidth="1"/>
    <col min="15629" max="15629" width="11.5703125" style="14" bestFit="1" customWidth="1"/>
    <col min="15630" max="15630" width="11.140625" style="14" customWidth="1"/>
    <col min="15631" max="15872" width="9.140625" style="14"/>
    <col min="15873" max="15873" width="4.5703125" style="14" customWidth="1"/>
    <col min="15874" max="15874" width="33.140625" style="14" customWidth="1"/>
    <col min="15875" max="15875" width="10.42578125" style="14" customWidth="1"/>
    <col min="15876" max="15876" width="11.85546875" style="14" customWidth="1"/>
    <col min="15877" max="15877" width="24.5703125" style="14" customWidth="1"/>
    <col min="15878" max="15878" width="11.7109375" style="14" customWidth="1"/>
    <col min="15879" max="15883" width="8.7109375" style="14" customWidth="1"/>
    <col min="15884" max="15884" width="15.7109375" style="14" customWidth="1"/>
    <col min="15885" max="15885" width="11.5703125" style="14" bestFit="1" customWidth="1"/>
    <col min="15886" max="15886" width="11.140625" style="14" customWidth="1"/>
    <col min="15887" max="16128" width="9.140625" style="14"/>
    <col min="16129" max="16129" width="4.5703125" style="14" customWidth="1"/>
    <col min="16130" max="16130" width="33.140625" style="14" customWidth="1"/>
    <col min="16131" max="16131" width="10.42578125" style="14" customWidth="1"/>
    <col min="16132" max="16132" width="11.85546875" style="14" customWidth="1"/>
    <col min="16133" max="16133" width="24.5703125" style="14" customWidth="1"/>
    <col min="16134" max="16134" width="11.7109375" style="14" customWidth="1"/>
    <col min="16135" max="16139" width="8.7109375" style="14" customWidth="1"/>
    <col min="16140" max="16140" width="15.7109375" style="14" customWidth="1"/>
    <col min="16141" max="16141" width="11.5703125" style="14" bestFit="1" customWidth="1"/>
    <col min="16142" max="16142" width="11.140625" style="14" customWidth="1"/>
    <col min="16143" max="16384" width="9.140625" style="14"/>
  </cols>
  <sheetData>
    <row r="1" spans="1:13">
      <c r="A1" s="16"/>
      <c r="B1" s="17"/>
      <c r="C1" s="17"/>
      <c r="D1" s="16"/>
      <c r="E1" s="18" t="s">
        <v>48</v>
      </c>
      <c r="F1" s="18"/>
      <c r="G1" s="18"/>
      <c r="H1" s="18"/>
      <c r="I1" s="18"/>
      <c r="J1" s="18"/>
      <c r="K1" s="17"/>
      <c r="L1" s="17"/>
      <c r="M1" s="8"/>
    </row>
    <row r="2" spans="1:13">
      <c r="A2" s="16"/>
      <c r="B2" s="17"/>
      <c r="C2" s="17"/>
      <c r="D2" s="16"/>
      <c r="E2" s="18" t="s">
        <v>49</v>
      </c>
      <c r="F2" s="18"/>
      <c r="G2" s="18"/>
      <c r="H2" s="18"/>
      <c r="I2" s="18"/>
      <c r="J2" s="18"/>
      <c r="K2" s="17"/>
      <c r="L2" s="17"/>
      <c r="M2" s="8"/>
    </row>
    <row r="3" spans="1:13">
      <c r="A3" s="19"/>
      <c r="B3" s="17"/>
      <c r="C3" s="17"/>
      <c r="D3" s="16"/>
      <c r="E3" s="17"/>
      <c r="F3" s="17"/>
      <c r="G3" s="17"/>
      <c r="H3" s="17"/>
      <c r="I3" s="17"/>
      <c r="J3" s="17"/>
      <c r="K3" s="17"/>
      <c r="L3" s="17"/>
      <c r="M3" s="8"/>
    </row>
    <row r="4" spans="1:13" ht="48.75" customHeight="1">
      <c r="A4" s="368" t="s">
        <v>47</v>
      </c>
      <c r="B4" s="368"/>
      <c r="C4" s="368"/>
      <c r="D4" s="368"/>
      <c r="E4" s="368"/>
      <c r="F4" s="368"/>
      <c r="G4" s="368"/>
      <c r="H4" s="368"/>
      <c r="I4" s="368"/>
      <c r="J4" s="368"/>
      <c r="K4" s="368"/>
      <c r="L4" s="368"/>
      <c r="M4" s="8"/>
    </row>
    <row r="5" spans="1:13">
      <c r="A5" s="369" t="s">
        <v>91</v>
      </c>
      <c r="B5" s="370"/>
      <c r="C5" s="370"/>
      <c r="D5" s="370"/>
      <c r="E5" s="370"/>
      <c r="F5" s="370"/>
      <c r="G5" s="370"/>
      <c r="H5" s="370"/>
      <c r="I5" s="370"/>
      <c r="J5" s="370"/>
      <c r="K5" s="370"/>
      <c r="L5" s="17"/>
    </row>
    <row r="6" spans="1:13" s="93" customFormat="1" ht="26.25" customHeight="1" thickBot="1">
      <c r="A6" s="371" t="s">
        <v>92</v>
      </c>
      <c r="B6" s="371"/>
      <c r="C6" s="371"/>
      <c r="D6" s="371"/>
      <c r="E6" s="371"/>
      <c r="F6" s="371"/>
      <c r="G6" s="371"/>
      <c r="H6" s="371"/>
      <c r="I6" s="371"/>
      <c r="J6" s="371"/>
      <c r="K6" s="371"/>
      <c r="L6" s="372"/>
      <c r="M6" s="92"/>
    </row>
    <row r="7" spans="1:13" ht="21" customHeight="1" thickTop="1">
      <c r="A7" s="20" t="s">
        <v>50</v>
      </c>
      <c r="B7" s="21"/>
      <c r="C7" s="21"/>
      <c r="D7" s="22"/>
      <c r="E7" s="21"/>
      <c r="F7" s="21"/>
      <c r="G7" s="21"/>
      <c r="H7" s="21"/>
      <c r="I7" s="21"/>
      <c r="J7" s="21"/>
      <c r="K7" s="21"/>
      <c r="L7" s="23"/>
      <c r="M7" s="8"/>
    </row>
    <row r="8" spans="1:13" ht="53.25" customHeight="1">
      <c r="A8" s="373" t="s">
        <v>17</v>
      </c>
      <c r="B8" s="373" t="s">
        <v>18</v>
      </c>
      <c r="C8" s="373" t="s">
        <v>19</v>
      </c>
      <c r="D8" s="373" t="s">
        <v>20</v>
      </c>
      <c r="E8" s="373" t="s">
        <v>21</v>
      </c>
      <c r="F8" s="373" t="s">
        <v>22</v>
      </c>
      <c r="G8" s="373"/>
      <c r="H8" s="373"/>
      <c r="I8" s="373"/>
      <c r="J8" s="373"/>
      <c r="K8" s="374"/>
      <c r="L8" s="373" t="s">
        <v>23</v>
      </c>
    </row>
    <row r="9" spans="1:13" ht="18" customHeight="1">
      <c r="A9" s="374"/>
      <c r="B9" s="374"/>
      <c r="C9" s="374"/>
      <c r="D9" s="374"/>
      <c r="E9" s="374"/>
      <c r="F9" s="24" t="s">
        <v>24</v>
      </c>
      <c r="G9" s="24" t="s">
        <v>25</v>
      </c>
      <c r="H9" s="24" t="s">
        <v>26</v>
      </c>
      <c r="I9" s="24" t="s">
        <v>27</v>
      </c>
      <c r="J9" s="24" t="s">
        <v>28</v>
      </c>
      <c r="K9" s="24" t="s">
        <v>29</v>
      </c>
      <c r="L9" s="374"/>
    </row>
    <row r="10" spans="1:13" ht="18" customHeight="1">
      <c r="A10" s="25">
        <v>1</v>
      </c>
      <c r="B10" s="25">
        <v>2</v>
      </c>
      <c r="C10" s="25">
        <v>3</v>
      </c>
      <c r="D10" s="25">
        <v>4</v>
      </c>
      <c r="E10" s="25">
        <v>5</v>
      </c>
      <c r="F10" s="25">
        <v>6</v>
      </c>
      <c r="G10" s="25">
        <v>7</v>
      </c>
      <c r="H10" s="25">
        <v>8</v>
      </c>
      <c r="I10" s="25">
        <v>9</v>
      </c>
      <c r="J10" s="25">
        <v>10</v>
      </c>
      <c r="K10" s="25">
        <v>11</v>
      </c>
      <c r="L10" s="25">
        <v>12</v>
      </c>
    </row>
    <row r="11" spans="1:13" ht="15.75">
      <c r="A11" s="375" t="s">
        <v>30</v>
      </c>
      <c r="B11" s="376"/>
      <c r="C11" s="376"/>
      <c r="D11" s="376"/>
      <c r="E11" s="376"/>
      <c r="F11" s="376"/>
      <c r="G11" s="376"/>
      <c r="H11" s="376"/>
      <c r="I11" s="376"/>
      <c r="J11" s="376"/>
      <c r="K11" s="376"/>
      <c r="L11" s="377"/>
    </row>
    <row r="12" spans="1:13" ht="42" customHeight="1">
      <c r="A12" s="26">
        <v>1</v>
      </c>
      <c r="B12" s="27" t="s">
        <v>51</v>
      </c>
      <c r="C12" s="28" t="s">
        <v>52</v>
      </c>
      <c r="D12" s="28">
        <v>0.36</v>
      </c>
      <c r="E12" s="29" t="s">
        <v>53</v>
      </c>
      <c r="F12" s="28">
        <v>184</v>
      </c>
      <c r="G12" s="28"/>
      <c r="H12" s="28"/>
      <c r="I12" s="28"/>
      <c r="J12" s="28"/>
      <c r="K12" s="28"/>
      <c r="L12" s="30">
        <f>D12*F12</f>
        <v>66.239999999999995</v>
      </c>
    </row>
    <row r="13" spans="1:13" ht="60.6" hidden="1" customHeight="1">
      <c r="A13" s="26">
        <v>2</v>
      </c>
      <c r="B13" s="27" t="s">
        <v>54</v>
      </c>
      <c r="C13" s="28" t="s">
        <v>37</v>
      </c>
      <c r="D13" s="28">
        <v>0</v>
      </c>
      <c r="E13" s="29" t="s">
        <v>55</v>
      </c>
      <c r="F13" s="28">
        <v>253.5</v>
      </c>
      <c r="G13" s="28"/>
      <c r="H13" s="28"/>
      <c r="I13" s="28"/>
      <c r="J13" s="28"/>
      <c r="K13" s="28"/>
      <c r="L13" s="30">
        <f>D13*F13</f>
        <v>0</v>
      </c>
    </row>
    <row r="14" spans="1:13" ht="53.45" customHeight="1">
      <c r="A14" s="26">
        <v>2</v>
      </c>
      <c r="B14" s="27" t="s">
        <v>56</v>
      </c>
      <c r="C14" s="28" t="s">
        <v>37</v>
      </c>
      <c r="D14" s="28">
        <v>36</v>
      </c>
      <c r="E14" s="29" t="s">
        <v>57</v>
      </c>
      <c r="F14" s="28">
        <v>192</v>
      </c>
      <c r="G14" s="28"/>
      <c r="H14" s="28"/>
      <c r="I14" s="28"/>
      <c r="J14" s="28"/>
      <c r="K14" s="28"/>
      <c r="L14" s="30">
        <f>D14*F14</f>
        <v>6912</v>
      </c>
    </row>
    <row r="15" spans="1:13" ht="30" customHeight="1">
      <c r="A15" s="26">
        <v>3</v>
      </c>
      <c r="B15" s="27" t="s">
        <v>58</v>
      </c>
      <c r="C15" s="28" t="s">
        <v>59</v>
      </c>
      <c r="D15" s="28">
        <v>4845</v>
      </c>
      <c r="E15" s="29" t="s">
        <v>60</v>
      </c>
      <c r="F15" s="28">
        <v>22</v>
      </c>
      <c r="G15" s="28"/>
      <c r="H15" s="28"/>
      <c r="I15" s="28"/>
      <c r="J15" s="28"/>
      <c r="K15" s="28"/>
      <c r="L15" s="30">
        <f>D15*F15</f>
        <v>106590</v>
      </c>
    </row>
    <row r="16" spans="1:13">
      <c r="A16" s="31"/>
      <c r="B16" s="32" t="s">
        <v>31</v>
      </c>
      <c r="C16" s="32"/>
      <c r="D16" s="33"/>
      <c r="E16" s="28"/>
      <c r="F16" s="28"/>
      <c r="G16" s="28"/>
      <c r="H16" s="28"/>
      <c r="I16" s="28"/>
      <c r="J16" s="28"/>
      <c r="K16" s="28"/>
      <c r="L16" s="34">
        <f>SUM(L12:L15)</f>
        <v>113568.24</v>
      </c>
    </row>
    <row r="17" spans="1:13" ht="82.9" customHeight="1">
      <c r="A17" s="35"/>
      <c r="B17" s="3" t="s">
        <v>76</v>
      </c>
      <c r="C17" s="7"/>
      <c r="D17" s="36">
        <f>L16</f>
        <v>113568.24</v>
      </c>
      <c r="E17" s="4" t="s">
        <v>61</v>
      </c>
      <c r="F17" s="12">
        <v>0.2</v>
      </c>
      <c r="G17" s="5">
        <v>1</v>
      </c>
      <c r="H17" s="5"/>
      <c r="I17" s="4"/>
      <c r="J17" s="4"/>
      <c r="K17" s="4"/>
      <c r="L17" s="13">
        <f>D17*F17*G17</f>
        <v>22713.65</v>
      </c>
    </row>
    <row r="18" spans="1:13" ht="31.9" hidden="1" customHeight="1">
      <c r="A18" s="35"/>
      <c r="B18" s="3" t="s">
        <v>62</v>
      </c>
      <c r="C18" s="7"/>
      <c r="D18" s="36">
        <f>L16</f>
        <v>113568.24</v>
      </c>
      <c r="E18" s="4" t="s">
        <v>63</v>
      </c>
      <c r="F18" s="12">
        <v>0.15</v>
      </c>
      <c r="G18" s="5">
        <v>0</v>
      </c>
      <c r="H18" s="5"/>
      <c r="I18" s="4"/>
      <c r="J18" s="4"/>
      <c r="K18" s="4"/>
      <c r="L18" s="13">
        <f>D18*F18*G18</f>
        <v>0</v>
      </c>
    </row>
    <row r="19" spans="1:13" ht="31.9" hidden="1" customHeight="1">
      <c r="A19" s="35"/>
      <c r="B19" s="3" t="s">
        <v>64</v>
      </c>
      <c r="C19" s="37"/>
      <c r="D19" s="36">
        <f>L16</f>
        <v>113568.24</v>
      </c>
      <c r="E19" s="4" t="s">
        <v>65</v>
      </c>
      <c r="F19" s="12">
        <v>0.2</v>
      </c>
      <c r="G19" s="5">
        <v>0</v>
      </c>
      <c r="H19" s="38"/>
      <c r="I19" s="38"/>
      <c r="J19" s="38"/>
      <c r="K19" s="39"/>
      <c r="L19" s="13">
        <f>D19*F19*G19</f>
        <v>0</v>
      </c>
    </row>
    <row r="20" spans="1:13" ht="31.9" hidden="1" customHeight="1">
      <c r="A20" s="35"/>
      <c r="B20" s="40"/>
      <c r="C20" s="41"/>
      <c r="D20" s="42"/>
      <c r="E20" s="43"/>
      <c r="F20" s="44"/>
      <c r="G20" s="45"/>
      <c r="H20" s="46"/>
      <c r="I20" s="47"/>
      <c r="J20" s="47"/>
      <c r="K20" s="47"/>
      <c r="L20" s="30"/>
    </row>
    <row r="21" spans="1:13" s="6" customFormat="1">
      <c r="A21" s="48"/>
      <c r="B21" s="32" t="s">
        <v>31</v>
      </c>
      <c r="C21" s="49"/>
      <c r="D21" s="50"/>
      <c r="F21" s="51"/>
      <c r="H21" s="51"/>
      <c r="I21" s="52"/>
      <c r="J21" s="52"/>
      <c r="K21" s="52"/>
      <c r="L21" s="34">
        <f>SUM(L16:L19)</f>
        <v>136281.89000000001</v>
      </c>
    </row>
    <row r="22" spans="1:13" ht="16.5" customHeight="1">
      <c r="A22" s="375" t="s">
        <v>66</v>
      </c>
      <c r="B22" s="376"/>
      <c r="C22" s="376"/>
      <c r="D22" s="376"/>
      <c r="E22" s="376"/>
      <c r="F22" s="376"/>
      <c r="G22" s="376"/>
      <c r="H22" s="376"/>
      <c r="I22" s="376"/>
      <c r="J22" s="376"/>
      <c r="K22" s="376"/>
      <c r="L22" s="377"/>
      <c r="M22" s="9"/>
    </row>
    <row r="23" spans="1:13" ht="29.25" hidden="1" customHeight="1">
      <c r="A23" s="26">
        <v>5</v>
      </c>
      <c r="B23" s="53" t="s">
        <v>41</v>
      </c>
      <c r="C23" s="29"/>
      <c r="D23" s="54">
        <f>L21</f>
        <v>136281.89000000001</v>
      </c>
      <c r="E23" s="55" t="s">
        <v>43</v>
      </c>
      <c r="F23" s="56">
        <v>0</v>
      </c>
      <c r="G23" s="57"/>
      <c r="H23" s="58"/>
      <c r="I23" s="58"/>
      <c r="J23" s="58"/>
      <c r="K23" s="59"/>
      <c r="L23" s="60">
        <f t="shared" ref="L23:L28" si="0">D23*F23</f>
        <v>0</v>
      </c>
      <c r="M23" s="9"/>
    </row>
    <row r="24" spans="1:13" ht="33.75" customHeight="1">
      <c r="A24" s="26">
        <v>4</v>
      </c>
      <c r="B24" s="53" t="s">
        <v>67</v>
      </c>
      <c r="C24" s="29"/>
      <c r="D24" s="54">
        <f>L21</f>
        <v>136281.89000000001</v>
      </c>
      <c r="E24" s="55" t="s">
        <v>68</v>
      </c>
      <c r="F24" s="61">
        <v>0.05</v>
      </c>
      <c r="G24" s="57"/>
      <c r="H24" s="58"/>
      <c r="I24" s="58"/>
      <c r="J24" s="58"/>
      <c r="K24" s="59"/>
      <c r="L24" s="60">
        <f t="shared" si="0"/>
        <v>6814.09</v>
      </c>
    </row>
    <row r="25" spans="1:13" ht="33.75" customHeight="1">
      <c r="A25" s="26">
        <v>5</v>
      </c>
      <c r="B25" s="53" t="s">
        <v>69</v>
      </c>
      <c r="C25" s="29"/>
      <c r="D25" s="54">
        <f>D24+L24</f>
        <v>143095.98000000001</v>
      </c>
      <c r="E25" s="55" t="s">
        <v>70</v>
      </c>
      <c r="F25" s="61">
        <v>0.28000000000000003</v>
      </c>
      <c r="G25" s="57"/>
      <c r="H25" s="58"/>
      <c r="I25" s="58"/>
      <c r="J25" s="58"/>
      <c r="K25" s="59"/>
      <c r="L25" s="60">
        <f t="shared" si="0"/>
        <v>40066.870000000003</v>
      </c>
    </row>
    <row r="26" spans="1:13" ht="58.15" customHeight="1">
      <c r="A26" s="26">
        <v>6</v>
      </c>
      <c r="B26" s="53" t="s">
        <v>32</v>
      </c>
      <c r="C26" s="29"/>
      <c r="D26" s="54">
        <f>D24+L24</f>
        <v>143095.98000000001</v>
      </c>
      <c r="E26" s="62" t="s">
        <v>71</v>
      </c>
      <c r="F26" s="56">
        <v>0.06</v>
      </c>
      <c r="G26" s="57"/>
      <c r="H26" s="58"/>
      <c r="I26" s="58"/>
      <c r="J26" s="58"/>
      <c r="K26" s="59"/>
      <c r="L26" s="60">
        <f t="shared" si="0"/>
        <v>8585.76</v>
      </c>
    </row>
    <row r="27" spans="1:13" ht="25.5" hidden="1">
      <c r="A27" s="26">
        <v>8</v>
      </c>
      <c r="B27" s="53" t="s">
        <v>40</v>
      </c>
      <c r="C27" s="29"/>
      <c r="D27" s="54">
        <f>L16+L17</f>
        <v>136281.89000000001</v>
      </c>
      <c r="E27" s="55" t="s">
        <v>72</v>
      </c>
      <c r="F27" s="56">
        <v>0</v>
      </c>
      <c r="G27" s="57"/>
      <c r="H27" s="58"/>
      <c r="I27" s="58"/>
      <c r="J27" s="58"/>
      <c r="K27" s="59"/>
      <c r="L27" s="60">
        <f t="shared" si="0"/>
        <v>0</v>
      </c>
    </row>
    <row r="28" spans="1:13" hidden="1">
      <c r="A28" s="26">
        <v>10</v>
      </c>
      <c r="B28" s="53" t="s">
        <v>33</v>
      </c>
      <c r="C28" s="29"/>
      <c r="D28" s="54">
        <f>L21+L23+L24+L25+L26+L27</f>
        <v>191748.61</v>
      </c>
      <c r="E28" s="55" t="s">
        <v>73</v>
      </c>
      <c r="F28" s="56">
        <v>0</v>
      </c>
      <c r="G28" s="57"/>
      <c r="H28" s="58"/>
      <c r="I28" s="58"/>
      <c r="J28" s="58"/>
      <c r="K28" s="59"/>
      <c r="L28" s="60">
        <f t="shared" si="0"/>
        <v>0</v>
      </c>
    </row>
    <row r="29" spans="1:13" ht="15" customHeight="1">
      <c r="A29" s="31"/>
      <c r="B29" s="63" t="s">
        <v>42</v>
      </c>
      <c r="C29" s="26"/>
      <c r="D29" s="64"/>
      <c r="E29" s="65"/>
      <c r="F29" s="66"/>
      <c r="G29" s="67"/>
      <c r="H29" s="68"/>
      <c r="I29" s="68"/>
      <c r="J29" s="68"/>
      <c r="K29" s="69"/>
      <c r="L29" s="70">
        <f>SUM(L23:L28)</f>
        <v>55466.720000000001</v>
      </c>
      <c r="M29" s="10"/>
    </row>
    <row r="30" spans="1:13" hidden="1">
      <c r="A30" s="71"/>
      <c r="B30" s="72" t="s">
        <v>45</v>
      </c>
      <c r="C30" s="29"/>
      <c r="D30" s="73"/>
      <c r="E30" s="74"/>
      <c r="F30" s="74"/>
      <c r="G30" s="58"/>
      <c r="H30" s="58"/>
      <c r="I30" s="58"/>
      <c r="J30" s="58"/>
      <c r="K30" s="59"/>
      <c r="L30" s="70">
        <f>L21+L29</f>
        <v>191748.61</v>
      </c>
      <c r="M30" s="75"/>
    </row>
    <row r="31" spans="1:13" ht="28.9" customHeight="1">
      <c r="A31" s="71"/>
      <c r="B31" s="76" t="s">
        <v>38</v>
      </c>
      <c r="C31" s="76"/>
      <c r="D31" s="24"/>
      <c r="E31" s="77"/>
      <c r="F31" s="77"/>
      <c r="G31" s="77"/>
      <c r="H31" s="77"/>
      <c r="I31" s="77"/>
      <c r="J31" s="77"/>
      <c r="K31" s="78"/>
      <c r="L31" s="70">
        <f>L30</f>
        <v>191748.61</v>
      </c>
    </row>
    <row r="32" spans="1:13" ht="13.15" customHeight="1">
      <c r="A32" s="79"/>
      <c r="B32" s="378" t="s">
        <v>74</v>
      </c>
      <c r="C32" s="379"/>
      <c r="D32" s="379"/>
      <c r="E32" s="379"/>
      <c r="F32" s="379"/>
      <c r="G32" s="379"/>
      <c r="H32" s="379"/>
      <c r="I32" s="379"/>
      <c r="J32" s="380"/>
      <c r="K32" s="80">
        <v>3.9</v>
      </c>
      <c r="L32" s="81">
        <f>L31*K32</f>
        <v>747819.58</v>
      </c>
    </row>
    <row r="33" spans="1:12" hidden="1">
      <c r="A33" s="79"/>
      <c r="B33" s="378" t="s">
        <v>44</v>
      </c>
      <c r="C33" s="379"/>
      <c r="D33" s="379"/>
      <c r="E33" s="379"/>
      <c r="F33" s="379"/>
      <c r="G33" s="379"/>
      <c r="H33" s="379"/>
      <c r="I33" s="379"/>
      <c r="J33" s="380"/>
      <c r="K33" s="80">
        <v>1</v>
      </c>
      <c r="L33" s="81">
        <f>L32*K33</f>
        <v>747819.58</v>
      </c>
    </row>
    <row r="34" spans="1:12">
      <c r="A34" s="79"/>
      <c r="B34" s="41" t="s">
        <v>34</v>
      </c>
      <c r="C34" s="41"/>
      <c r="D34" s="41"/>
      <c r="E34" s="41"/>
      <c r="F34" s="41"/>
      <c r="G34" s="82"/>
      <c r="H34" s="82"/>
      <c r="I34" s="82"/>
      <c r="J34" s="82"/>
      <c r="K34" s="83"/>
      <c r="L34" s="70">
        <f>L33*0.18</f>
        <v>134607.51999999999</v>
      </c>
    </row>
    <row r="35" spans="1:12">
      <c r="A35" s="79"/>
      <c r="B35" s="365" t="s">
        <v>75</v>
      </c>
      <c r="C35" s="366"/>
      <c r="D35" s="366"/>
      <c r="E35" s="366"/>
      <c r="F35" s="366"/>
      <c r="G35" s="366"/>
      <c r="H35" s="366"/>
      <c r="I35" s="366"/>
      <c r="J35" s="366"/>
      <c r="K35" s="367"/>
      <c r="L35" s="70">
        <v>0</v>
      </c>
    </row>
    <row r="36" spans="1:12">
      <c r="A36" s="84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6"/>
    </row>
    <row r="37" spans="1:12">
      <c r="B37" s="87" t="s">
        <v>39</v>
      </c>
      <c r="C37" s="87"/>
      <c r="E37" s="88"/>
      <c r="F37" s="88"/>
      <c r="G37" s="88"/>
      <c r="H37" s="88"/>
      <c r="I37" s="88"/>
      <c r="J37" s="88"/>
      <c r="K37" s="88"/>
      <c r="L37" s="88"/>
    </row>
    <row r="38" spans="1:12">
      <c r="D38" s="14"/>
    </row>
  </sheetData>
  <mergeCells count="15">
    <mergeCell ref="B35:K35"/>
    <mergeCell ref="A4:L4"/>
    <mergeCell ref="A5:K5"/>
    <mergeCell ref="A6:L6"/>
    <mergeCell ref="A8:A9"/>
    <mergeCell ref="B8:B9"/>
    <mergeCell ref="C8:C9"/>
    <mergeCell ref="D8:D9"/>
    <mergeCell ref="E8:E9"/>
    <mergeCell ref="F8:K8"/>
    <mergeCell ref="L8:L9"/>
    <mergeCell ref="A11:L11"/>
    <mergeCell ref="A22:L22"/>
    <mergeCell ref="B32:J32"/>
    <mergeCell ref="B33:J33"/>
  </mergeCells>
  <pageMargins left="0.7" right="0.7" top="0.75" bottom="0.75" header="0.3" footer="0.3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242"/>
  <sheetViews>
    <sheetView topLeftCell="A123" workbookViewId="0">
      <selection activeCell="E130" sqref="E130"/>
    </sheetView>
  </sheetViews>
  <sheetFormatPr defaultRowHeight="15"/>
  <cols>
    <col min="1" max="1" width="6.140625" customWidth="1"/>
    <col min="2" max="2" width="45.85546875" customWidth="1"/>
    <col min="3" max="3" width="46" customWidth="1"/>
    <col min="4" max="4" width="26" customWidth="1"/>
    <col min="5" max="5" width="13.28515625" customWidth="1"/>
  </cols>
  <sheetData>
    <row r="1" spans="1:5" ht="44.25" customHeight="1">
      <c r="A1" s="300"/>
      <c r="B1" s="300"/>
      <c r="C1" s="300"/>
      <c r="D1" s="294" t="s">
        <v>179</v>
      </c>
      <c r="E1" s="285"/>
    </row>
    <row r="2" spans="1:5" ht="44.25" customHeight="1">
      <c r="A2" s="506" t="s">
        <v>180</v>
      </c>
      <c r="B2" s="506"/>
      <c r="C2" s="296"/>
      <c r="D2" s="296"/>
      <c r="E2" s="302"/>
    </row>
    <row r="3" spans="1:5" ht="44.25" customHeight="1">
      <c r="A3" s="292"/>
      <c r="B3" s="292"/>
      <c r="C3" s="507" t="s">
        <v>181</v>
      </c>
      <c r="D3" s="507"/>
      <c r="E3" s="508"/>
    </row>
    <row r="4" spans="1:5" ht="44.25" customHeight="1">
      <c r="A4" s="512" t="s">
        <v>355</v>
      </c>
      <c r="B4" s="512"/>
      <c r="C4" s="512"/>
      <c r="D4" s="512"/>
      <c r="E4" s="512"/>
    </row>
    <row r="5" spans="1:5" ht="44.25" customHeight="1">
      <c r="A5" s="509" t="s">
        <v>182</v>
      </c>
      <c r="B5" s="509"/>
      <c r="C5" s="509"/>
      <c r="D5" s="509"/>
      <c r="E5" s="298"/>
    </row>
    <row r="6" spans="1:5" ht="44.25" customHeight="1">
      <c r="A6" s="287"/>
      <c r="B6" s="287"/>
      <c r="C6" s="287"/>
      <c r="D6" s="287"/>
      <c r="E6" s="287"/>
    </row>
    <row r="7" spans="1:5" ht="44.25" customHeight="1">
      <c r="A7" s="514" t="s">
        <v>356</v>
      </c>
      <c r="B7" s="514"/>
      <c r="C7" s="514"/>
      <c r="D7" s="514"/>
      <c r="E7" s="514"/>
    </row>
    <row r="8" spans="1:5" ht="44.25" customHeight="1">
      <c r="A8" s="511" t="s">
        <v>183</v>
      </c>
      <c r="B8" s="511"/>
      <c r="C8" s="511"/>
      <c r="D8" s="511"/>
      <c r="E8" s="301"/>
    </row>
    <row r="9" spans="1:5" ht="44.25" customHeight="1">
      <c r="A9" s="287"/>
      <c r="B9" s="287"/>
      <c r="C9" s="287"/>
      <c r="D9" s="287"/>
      <c r="E9" s="287"/>
    </row>
    <row r="10" spans="1:5" ht="44.25" customHeight="1">
      <c r="A10" s="288" t="s">
        <v>184</v>
      </c>
      <c r="B10" s="287"/>
      <c r="C10" s="286"/>
      <c r="D10" s="286"/>
      <c r="E10" s="286"/>
    </row>
    <row r="11" spans="1:5" ht="44.25" customHeight="1">
      <c r="A11" s="297"/>
      <c r="B11" s="510"/>
      <c r="C11" s="510"/>
      <c r="D11" s="510"/>
      <c r="E11" s="510"/>
    </row>
    <row r="12" spans="1:5" ht="44.25" customHeight="1">
      <c r="A12" s="298" t="s">
        <v>185</v>
      </c>
      <c r="B12" s="287"/>
      <c r="C12" s="289"/>
      <c r="D12" s="289"/>
      <c r="E12" s="289"/>
    </row>
    <row r="13" spans="1:5" ht="44.25" customHeight="1">
      <c r="A13" s="285"/>
      <c r="B13" s="510" t="s">
        <v>309</v>
      </c>
      <c r="C13" s="510"/>
      <c r="D13" s="510"/>
      <c r="E13" s="510"/>
    </row>
    <row r="14" spans="1:5" ht="44.25" customHeight="1">
      <c r="A14" s="295" t="s">
        <v>357</v>
      </c>
      <c r="B14" s="292"/>
      <c r="C14" s="292"/>
      <c r="D14" s="292"/>
      <c r="E14" s="292"/>
    </row>
    <row r="15" spans="1:5" ht="44.25" customHeight="1">
      <c r="A15" s="308" t="s">
        <v>358</v>
      </c>
      <c r="B15" s="292"/>
      <c r="C15" s="292"/>
      <c r="D15" s="292"/>
      <c r="E15" s="292"/>
    </row>
    <row r="16" spans="1:5" ht="44.25" customHeight="1">
      <c r="A16" s="287"/>
      <c r="B16" s="287"/>
      <c r="C16" s="290"/>
      <c r="D16" s="290"/>
      <c r="E16" s="291"/>
    </row>
    <row r="17" spans="1:5" ht="58.5" customHeight="1">
      <c r="A17" s="293" t="s">
        <v>186</v>
      </c>
      <c r="B17" s="299" t="s">
        <v>187</v>
      </c>
      <c r="C17" s="299" t="s">
        <v>188</v>
      </c>
      <c r="D17" s="309" t="s">
        <v>189</v>
      </c>
      <c r="E17" s="309" t="s">
        <v>311</v>
      </c>
    </row>
    <row r="18" spans="1:5" ht="44.25" customHeight="1">
      <c r="A18" s="312">
        <v>1</v>
      </c>
      <c r="B18" s="313">
        <v>2</v>
      </c>
      <c r="C18" s="313">
        <v>3</v>
      </c>
      <c r="D18" s="312">
        <v>4</v>
      </c>
      <c r="E18" s="312">
        <v>5</v>
      </c>
    </row>
    <row r="19" spans="1:5" ht="44.25" customHeight="1">
      <c r="A19" s="497" t="s">
        <v>206</v>
      </c>
      <c r="B19" s="498"/>
      <c r="C19" s="498"/>
      <c r="D19" s="498"/>
      <c r="E19" s="498"/>
    </row>
    <row r="20" spans="1:5" ht="44.25" customHeight="1">
      <c r="A20" s="494">
        <v>1</v>
      </c>
      <c r="B20" s="503" t="s">
        <v>237</v>
      </c>
      <c r="C20" s="315" t="s">
        <v>207</v>
      </c>
      <c r="D20" s="316" t="s">
        <v>359</v>
      </c>
      <c r="E20" s="317" t="s">
        <v>360</v>
      </c>
    </row>
    <row r="21" spans="1:5" ht="63" customHeight="1">
      <c r="A21" s="495"/>
      <c r="B21" s="504"/>
      <c r="C21" s="318" t="s">
        <v>361</v>
      </c>
      <c r="D21" s="319" t="s">
        <v>239</v>
      </c>
      <c r="E21" s="320" t="s">
        <v>77</v>
      </c>
    </row>
    <row r="22" spans="1:5" ht="72" customHeight="1">
      <c r="A22" s="495"/>
      <c r="B22" s="504"/>
      <c r="C22" s="318" t="s">
        <v>362</v>
      </c>
      <c r="D22" s="319" t="s">
        <v>241</v>
      </c>
      <c r="E22" s="320" t="s">
        <v>77</v>
      </c>
    </row>
    <row r="23" spans="1:5" ht="17.25" customHeight="1">
      <c r="A23" s="495"/>
      <c r="B23" s="504"/>
      <c r="C23" s="318" t="s">
        <v>242</v>
      </c>
      <c r="D23" s="319" t="s">
        <v>363</v>
      </c>
      <c r="E23" s="320" t="s">
        <v>77</v>
      </c>
    </row>
    <row r="24" spans="1:5" ht="18.75" customHeight="1">
      <c r="A24" s="495"/>
      <c r="B24" s="504"/>
      <c r="C24" s="318" t="s">
        <v>244</v>
      </c>
      <c r="D24" s="319" t="s">
        <v>364</v>
      </c>
      <c r="E24" s="320" t="s">
        <v>365</v>
      </c>
    </row>
    <row r="25" spans="1:5" ht="21" customHeight="1">
      <c r="A25" s="495"/>
      <c r="B25" s="504"/>
      <c r="C25" s="318" t="s">
        <v>246</v>
      </c>
      <c r="D25" s="319" t="s">
        <v>366</v>
      </c>
      <c r="E25" s="320" t="s">
        <v>367</v>
      </c>
    </row>
    <row r="26" spans="1:5" ht="18" customHeight="1">
      <c r="A26" s="495"/>
      <c r="B26" s="504"/>
      <c r="C26" s="318" t="s">
        <v>248</v>
      </c>
      <c r="D26" s="319" t="s">
        <v>364</v>
      </c>
      <c r="E26" s="320" t="s">
        <v>365</v>
      </c>
    </row>
    <row r="27" spans="1:5" ht="28.5" customHeight="1">
      <c r="A27" s="495"/>
      <c r="B27" s="504"/>
      <c r="C27" s="318" t="s">
        <v>250</v>
      </c>
      <c r="D27" s="319" t="s">
        <v>368</v>
      </c>
      <c r="E27" s="320" t="s">
        <v>369</v>
      </c>
    </row>
    <row r="28" spans="1:5" ht="16.5" customHeight="1">
      <c r="A28" s="495"/>
      <c r="B28" s="504"/>
      <c r="C28" s="318" t="s">
        <v>256</v>
      </c>
      <c r="D28" s="319" t="s">
        <v>370</v>
      </c>
      <c r="E28" s="320" t="s">
        <v>371</v>
      </c>
    </row>
    <row r="29" spans="1:5" ht="21" customHeight="1">
      <c r="A29" s="496"/>
      <c r="B29" s="505"/>
      <c r="C29" s="318" t="s">
        <v>258</v>
      </c>
      <c r="D29" s="319" t="s">
        <v>372</v>
      </c>
      <c r="E29" s="320"/>
    </row>
    <row r="30" spans="1:5" ht="44.25" customHeight="1">
      <c r="A30" s="494">
        <v>2</v>
      </c>
      <c r="B30" s="503" t="s">
        <v>259</v>
      </c>
      <c r="C30" s="315" t="s">
        <v>207</v>
      </c>
      <c r="D30" s="316" t="s">
        <v>359</v>
      </c>
      <c r="E30" s="317" t="s">
        <v>360</v>
      </c>
    </row>
    <row r="31" spans="1:5" ht="74.25" customHeight="1">
      <c r="A31" s="495"/>
      <c r="B31" s="504"/>
      <c r="C31" s="318" t="s">
        <v>361</v>
      </c>
      <c r="D31" s="319" t="s">
        <v>239</v>
      </c>
      <c r="E31" s="320" t="s">
        <v>77</v>
      </c>
    </row>
    <row r="32" spans="1:5" ht="66" customHeight="1">
      <c r="A32" s="495"/>
      <c r="B32" s="504"/>
      <c r="C32" s="318" t="s">
        <v>362</v>
      </c>
      <c r="D32" s="319" t="s">
        <v>373</v>
      </c>
      <c r="E32" s="320" t="s">
        <v>77</v>
      </c>
    </row>
    <row r="33" spans="1:5" ht="44.25" customHeight="1">
      <c r="A33" s="495"/>
      <c r="B33" s="504"/>
      <c r="C33" s="318" t="s">
        <v>242</v>
      </c>
      <c r="D33" s="319" t="s">
        <v>363</v>
      </c>
      <c r="E33" s="320" t="s">
        <v>77</v>
      </c>
    </row>
    <row r="34" spans="1:5" ht="44.25" customHeight="1">
      <c r="A34" s="495"/>
      <c r="B34" s="504"/>
      <c r="C34" s="318" t="s">
        <v>244</v>
      </c>
      <c r="D34" s="319" t="s">
        <v>364</v>
      </c>
      <c r="E34" s="320" t="s">
        <v>365</v>
      </c>
    </row>
    <row r="35" spans="1:5" ht="44.25" customHeight="1">
      <c r="A35" s="495"/>
      <c r="B35" s="504"/>
      <c r="C35" s="318" t="s">
        <v>246</v>
      </c>
      <c r="D35" s="319" t="s">
        <v>366</v>
      </c>
      <c r="E35" s="320" t="s">
        <v>367</v>
      </c>
    </row>
    <row r="36" spans="1:5" ht="44.25" customHeight="1">
      <c r="A36" s="495"/>
      <c r="B36" s="504"/>
      <c r="C36" s="318" t="s">
        <v>248</v>
      </c>
      <c r="D36" s="319" t="s">
        <v>364</v>
      </c>
      <c r="E36" s="320" t="s">
        <v>365</v>
      </c>
    </row>
    <row r="37" spans="1:5" ht="44.25" customHeight="1">
      <c r="A37" s="495"/>
      <c r="B37" s="504"/>
      <c r="C37" s="318" t="s">
        <v>250</v>
      </c>
      <c r="D37" s="319" t="s">
        <v>368</v>
      </c>
      <c r="E37" s="320" t="s">
        <v>369</v>
      </c>
    </row>
    <row r="38" spans="1:5" ht="44.25" customHeight="1">
      <c r="A38" s="495"/>
      <c r="B38" s="504"/>
      <c r="C38" s="318" t="s">
        <v>256</v>
      </c>
      <c r="D38" s="319" t="s">
        <v>370</v>
      </c>
      <c r="E38" s="320" t="s">
        <v>371</v>
      </c>
    </row>
    <row r="39" spans="1:5" ht="44.25" customHeight="1">
      <c r="A39" s="496"/>
      <c r="B39" s="505"/>
      <c r="C39" s="318" t="s">
        <v>258</v>
      </c>
      <c r="D39" s="319" t="s">
        <v>372</v>
      </c>
      <c r="E39" s="320"/>
    </row>
    <row r="40" spans="1:5" ht="44.25" customHeight="1">
      <c r="A40" s="494">
        <v>3</v>
      </c>
      <c r="B40" s="503" t="s">
        <v>260</v>
      </c>
      <c r="C40" s="315" t="s">
        <v>217</v>
      </c>
      <c r="D40" s="316" t="s">
        <v>374</v>
      </c>
      <c r="E40" s="317" t="s">
        <v>375</v>
      </c>
    </row>
    <row r="41" spans="1:5" ht="76.5" customHeight="1">
      <c r="A41" s="495"/>
      <c r="B41" s="504"/>
      <c r="C41" s="318" t="s">
        <v>376</v>
      </c>
      <c r="D41" s="319" t="s">
        <v>241</v>
      </c>
      <c r="E41" s="320" t="s">
        <v>77</v>
      </c>
    </row>
    <row r="42" spans="1:5" ht="68.25" customHeight="1">
      <c r="A42" s="495"/>
      <c r="B42" s="504"/>
      <c r="C42" s="318" t="s">
        <v>377</v>
      </c>
      <c r="D42" s="319" t="s">
        <v>239</v>
      </c>
      <c r="E42" s="320" t="s">
        <v>77</v>
      </c>
    </row>
    <row r="43" spans="1:5" ht="44.25" customHeight="1">
      <c r="A43" s="495"/>
      <c r="B43" s="504"/>
      <c r="C43" s="318" t="s">
        <v>242</v>
      </c>
      <c r="D43" s="319" t="s">
        <v>363</v>
      </c>
      <c r="E43" s="320" t="s">
        <v>77</v>
      </c>
    </row>
    <row r="44" spans="1:5" ht="44.25" customHeight="1">
      <c r="A44" s="495"/>
      <c r="B44" s="504"/>
      <c r="C44" s="318" t="s">
        <v>244</v>
      </c>
      <c r="D44" s="319" t="s">
        <v>378</v>
      </c>
      <c r="E44" s="320" t="s">
        <v>379</v>
      </c>
    </row>
    <row r="45" spans="1:5" ht="44.25" customHeight="1">
      <c r="A45" s="495"/>
      <c r="B45" s="504"/>
      <c r="C45" s="318" t="s">
        <v>246</v>
      </c>
      <c r="D45" s="319" t="s">
        <v>380</v>
      </c>
      <c r="E45" s="320" t="s">
        <v>381</v>
      </c>
    </row>
    <row r="46" spans="1:5" ht="44.25" customHeight="1">
      <c r="A46" s="495"/>
      <c r="B46" s="504"/>
      <c r="C46" s="318" t="s">
        <v>248</v>
      </c>
      <c r="D46" s="319" t="s">
        <v>364</v>
      </c>
      <c r="E46" s="320" t="s">
        <v>382</v>
      </c>
    </row>
    <row r="47" spans="1:5" ht="44.25" customHeight="1">
      <c r="A47" s="495"/>
      <c r="B47" s="504"/>
      <c r="C47" s="318" t="s">
        <v>250</v>
      </c>
      <c r="D47" s="319" t="s">
        <v>287</v>
      </c>
      <c r="E47" s="320" t="s">
        <v>319</v>
      </c>
    </row>
    <row r="48" spans="1:5" ht="44.25" customHeight="1">
      <c r="A48" s="495"/>
      <c r="B48" s="504"/>
      <c r="C48" s="318" t="s">
        <v>256</v>
      </c>
      <c r="D48" s="319" t="s">
        <v>383</v>
      </c>
      <c r="E48" s="320" t="s">
        <v>384</v>
      </c>
    </row>
    <row r="49" spans="1:5" ht="44.25" customHeight="1">
      <c r="A49" s="496"/>
      <c r="B49" s="505"/>
      <c r="C49" s="318" t="s">
        <v>258</v>
      </c>
      <c r="D49" s="319" t="s">
        <v>385</v>
      </c>
      <c r="E49" s="320"/>
    </row>
    <row r="50" spans="1:5" ht="44.25" customHeight="1">
      <c r="A50" s="494">
        <v>4</v>
      </c>
      <c r="B50" s="503" t="s">
        <v>265</v>
      </c>
      <c r="C50" s="315" t="s">
        <v>217</v>
      </c>
      <c r="D50" s="316" t="s">
        <v>386</v>
      </c>
      <c r="E50" s="317" t="s">
        <v>387</v>
      </c>
    </row>
    <row r="51" spans="1:5" ht="77.25" customHeight="1">
      <c r="A51" s="495"/>
      <c r="B51" s="504"/>
      <c r="C51" s="318" t="s">
        <v>376</v>
      </c>
      <c r="D51" s="319" t="s">
        <v>239</v>
      </c>
      <c r="E51" s="320" t="s">
        <v>77</v>
      </c>
    </row>
    <row r="52" spans="1:5" ht="66.75" customHeight="1">
      <c r="A52" s="495"/>
      <c r="B52" s="504"/>
      <c r="C52" s="318" t="s">
        <v>377</v>
      </c>
      <c r="D52" s="319" t="s">
        <v>373</v>
      </c>
      <c r="E52" s="320" t="s">
        <v>77</v>
      </c>
    </row>
    <row r="53" spans="1:5" ht="44.25" customHeight="1">
      <c r="A53" s="495"/>
      <c r="B53" s="504"/>
      <c r="C53" s="318" t="s">
        <v>242</v>
      </c>
      <c r="D53" s="319" t="s">
        <v>363</v>
      </c>
      <c r="E53" s="320" t="s">
        <v>77</v>
      </c>
    </row>
    <row r="54" spans="1:5" ht="44.25" customHeight="1">
      <c r="A54" s="495"/>
      <c r="B54" s="504"/>
      <c r="C54" s="318" t="s">
        <v>244</v>
      </c>
      <c r="D54" s="319" t="s">
        <v>378</v>
      </c>
      <c r="E54" s="320" t="s">
        <v>388</v>
      </c>
    </row>
    <row r="55" spans="1:5" ht="44.25" customHeight="1">
      <c r="A55" s="495"/>
      <c r="B55" s="504"/>
      <c r="C55" s="318" t="s">
        <v>246</v>
      </c>
      <c r="D55" s="319" t="s">
        <v>380</v>
      </c>
      <c r="E55" s="320" t="s">
        <v>389</v>
      </c>
    </row>
    <row r="56" spans="1:5" ht="44.25" customHeight="1">
      <c r="A56" s="495"/>
      <c r="B56" s="504"/>
      <c r="C56" s="318" t="s">
        <v>248</v>
      </c>
      <c r="D56" s="319" t="s">
        <v>364</v>
      </c>
      <c r="E56" s="320" t="s">
        <v>390</v>
      </c>
    </row>
    <row r="57" spans="1:5" ht="44.25" customHeight="1">
      <c r="A57" s="495"/>
      <c r="B57" s="504"/>
      <c r="C57" s="318" t="s">
        <v>250</v>
      </c>
      <c r="D57" s="319" t="s">
        <v>287</v>
      </c>
      <c r="E57" s="320" t="s">
        <v>327</v>
      </c>
    </row>
    <row r="58" spans="1:5" ht="44.25" customHeight="1">
      <c r="A58" s="495"/>
      <c r="B58" s="504"/>
      <c r="C58" s="318" t="s">
        <v>256</v>
      </c>
      <c r="D58" s="319" t="s">
        <v>383</v>
      </c>
      <c r="E58" s="320" t="s">
        <v>391</v>
      </c>
    </row>
    <row r="59" spans="1:5" ht="44.25" customHeight="1">
      <c r="A59" s="496"/>
      <c r="B59" s="505"/>
      <c r="C59" s="318" t="s">
        <v>258</v>
      </c>
      <c r="D59" s="319" t="s">
        <v>385</v>
      </c>
      <c r="E59" s="320"/>
    </row>
    <row r="60" spans="1:5" ht="44.25" customHeight="1">
      <c r="A60" s="494">
        <v>5</v>
      </c>
      <c r="B60" s="503" t="s">
        <v>266</v>
      </c>
      <c r="C60" s="315" t="s">
        <v>217</v>
      </c>
      <c r="D60" s="316" t="s">
        <v>392</v>
      </c>
      <c r="E60" s="317" t="s">
        <v>393</v>
      </c>
    </row>
    <row r="61" spans="1:5" ht="87.75" customHeight="1">
      <c r="A61" s="495"/>
      <c r="B61" s="504"/>
      <c r="C61" s="318" t="s">
        <v>376</v>
      </c>
      <c r="D61" s="319" t="s">
        <v>239</v>
      </c>
      <c r="E61" s="320" t="s">
        <v>77</v>
      </c>
    </row>
    <row r="62" spans="1:5" ht="70.5" customHeight="1">
      <c r="A62" s="495"/>
      <c r="B62" s="504"/>
      <c r="C62" s="318" t="s">
        <v>377</v>
      </c>
      <c r="D62" s="319" t="s">
        <v>373</v>
      </c>
      <c r="E62" s="320" t="s">
        <v>77</v>
      </c>
    </row>
    <row r="63" spans="1:5" ht="44.25" customHeight="1">
      <c r="A63" s="495"/>
      <c r="B63" s="504"/>
      <c r="C63" s="318" t="s">
        <v>242</v>
      </c>
      <c r="D63" s="319" t="s">
        <v>363</v>
      </c>
      <c r="E63" s="320" t="s">
        <v>77</v>
      </c>
    </row>
    <row r="64" spans="1:5" ht="44.25" customHeight="1">
      <c r="A64" s="495"/>
      <c r="B64" s="504"/>
      <c r="C64" s="318" t="s">
        <v>244</v>
      </c>
      <c r="D64" s="319" t="s">
        <v>378</v>
      </c>
      <c r="E64" s="320" t="s">
        <v>394</v>
      </c>
    </row>
    <row r="65" spans="1:5" ht="44.25" customHeight="1">
      <c r="A65" s="495"/>
      <c r="B65" s="504"/>
      <c r="C65" s="318" t="s">
        <v>246</v>
      </c>
      <c r="D65" s="319" t="s">
        <v>380</v>
      </c>
      <c r="E65" s="320" t="s">
        <v>395</v>
      </c>
    </row>
    <row r="66" spans="1:5" ht="44.25" customHeight="1">
      <c r="A66" s="495"/>
      <c r="B66" s="504"/>
      <c r="C66" s="318" t="s">
        <v>248</v>
      </c>
      <c r="D66" s="319" t="s">
        <v>364</v>
      </c>
      <c r="E66" s="320" t="s">
        <v>396</v>
      </c>
    </row>
    <row r="67" spans="1:5" ht="44.25" customHeight="1">
      <c r="A67" s="495"/>
      <c r="B67" s="504"/>
      <c r="C67" s="318" t="s">
        <v>250</v>
      </c>
      <c r="D67" s="319" t="s">
        <v>287</v>
      </c>
      <c r="E67" s="320" t="s">
        <v>335</v>
      </c>
    </row>
    <row r="68" spans="1:5" ht="44.25" customHeight="1">
      <c r="A68" s="495"/>
      <c r="B68" s="504"/>
      <c r="C68" s="318" t="s">
        <v>256</v>
      </c>
      <c r="D68" s="319" t="s">
        <v>383</v>
      </c>
      <c r="E68" s="320" t="s">
        <v>397</v>
      </c>
    </row>
    <row r="69" spans="1:5" ht="44.25" customHeight="1">
      <c r="A69" s="496"/>
      <c r="B69" s="505"/>
      <c r="C69" s="318" t="s">
        <v>258</v>
      </c>
      <c r="D69" s="319" t="s">
        <v>385</v>
      </c>
      <c r="E69" s="320"/>
    </row>
    <row r="70" spans="1:5" ht="44.25" customHeight="1">
      <c r="A70" s="494">
        <v>6</v>
      </c>
      <c r="B70" s="503" t="s">
        <v>267</v>
      </c>
      <c r="C70" s="315" t="s">
        <v>207</v>
      </c>
      <c r="D70" s="316" t="s">
        <v>359</v>
      </c>
      <c r="E70" s="317" t="s">
        <v>360</v>
      </c>
    </row>
    <row r="71" spans="1:5" ht="81" customHeight="1">
      <c r="A71" s="495"/>
      <c r="B71" s="504"/>
      <c r="C71" s="318" t="s">
        <v>361</v>
      </c>
      <c r="D71" s="319" t="s">
        <v>373</v>
      </c>
      <c r="E71" s="320" t="s">
        <v>77</v>
      </c>
    </row>
    <row r="72" spans="1:5" ht="66.75" customHeight="1">
      <c r="A72" s="495"/>
      <c r="B72" s="504"/>
      <c r="C72" s="318" t="s">
        <v>362</v>
      </c>
      <c r="D72" s="319" t="s">
        <v>398</v>
      </c>
      <c r="E72" s="320" t="s">
        <v>77</v>
      </c>
    </row>
    <row r="73" spans="1:5" ht="44.25" customHeight="1">
      <c r="A73" s="495"/>
      <c r="B73" s="504"/>
      <c r="C73" s="318" t="s">
        <v>242</v>
      </c>
      <c r="D73" s="319" t="s">
        <v>363</v>
      </c>
      <c r="E73" s="320" t="s">
        <v>77</v>
      </c>
    </row>
    <row r="74" spans="1:5" ht="44.25" customHeight="1">
      <c r="A74" s="495"/>
      <c r="B74" s="504"/>
      <c r="C74" s="318" t="s">
        <v>244</v>
      </c>
      <c r="D74" s="319" t="s">
        <v>364</v>
      </c>
      <c r="E74" s="320" t="s">
        <v>365</v>
      </c>
    </row>
    <row r="75" spans="1:5" ht="44.25" customHeight="1">
      <c r="A75" s="495"/>
      <c r="B75" s="504"/>
      <c r="C75" s="318" t="s">
        <v>246</v>
      </c>
      <c r="D75" s="319" t="s">
        <v>366</v>
      </c>
      <c r="E75" s="320" t="s">
        <v>367</v>
      </c>
    </row>
    <row r="76" spans="1:5" ht="44.25" customHeight="1">
      <c r="A76" s="495"/>
      <c r="B76" s="504"/>
      <c r="C76" s="318" t="s">
        <v>248</v>
      </c>
      <c r="D76" s="319" t="s">
        <v>364</v>
      </c>
      <c r="E76" s="320" t="s">
        <v>365</v>
      </c>
    </row>
    <row r="77" spans="1:5" ht="44.25" customHeight="1">
      <c r="A77" s="495"/>
      <c r="B77" s="504"/>
      <c r="C77" s="318" t="s">
        <v>250</v>
      </c>
      <c r="D77" s="319" t="s">
        <v>368</v>
      </c>
      <c r="E77" s="320" t="s">
        <v>369</v>
      </c>
    </row>
    <row r="78" spans="1:5" ht="44.25" customHeight="1">
      <c r="A78" s="495"/>
      <c r="B78" s="504"/>
      <c r="C78" s="318" t="s">
        <v>256</v>
      </c>
      <c r="D78" s="319" t="s">
        <v>370</v>
      </c>
      <c r="E78" s="320" t="s">
        <v>371</v>
      </c>
    </row>
    <row r="79" spans="1:5" ht="44.25" customHeight="1">
      <c r="A79" s="496"/>
      <c r="B79" s="505"/>
      <c r="C79" s="318" t="s">
        <v>258</v>
      </c>
      <c r="D79" s="319" t="s">
        <v>372</v>
      </c>
      <c r="E79" s="320"/>
    </row>
    <row r="80" spans="1:5" ht="44.25" customHeight="1">
      <c r="A80" s="494">
        <v>7</v>
      </c>
      <c r="B80" s="503" t="s">
        <v>268</v>
      </c>
      <c r="C80" s="315" t="s">
        <v>207</v>
      </c>
      <c r="D80" s="316" t="s">
        <v>359</v>
      </c>
      <c r="E80" s="317" t="s">
        <v>360</v>
      </c>
    </row>
    <row r="81" spans="1:5" ht="75.75" customHeight="1">
      <c r="A81" s="495"/>
      <c r="B81" s="504"/>
      <c r="C81" s="318" t="s">
        <v>361</v>
      </c>
      <c r="D81" s="319" t="s">
        <v>373</v>
      </c>
      <c r="E81" s="320" t="s">
        <v>77</v>
      </c>
    </row>
    <row r="82" spans="1:5" ht="72.75" customHeight="1">
      <c r="A82" s="495"/>
      <c r="B82" s="504"/>
      <c r="C82" s="318" t="s">
        <v>362</v>
      </c>
      <c r="D82" s="319" t="s">
        <v>398</v>
      </c>
      <c r="E82" s="320" t="s">
        <v>77</v>
      </c>
    </row>
    <row r="83" spans="1:5" ht="44.25" customHeight="1">
      <c r="A83" s="495"/>
      <c r="B83" s="504"/>
      <c r="C83" s="318" t="s">
        <v>242</v>
      </c>
      <c r="D83" s="319" t="s">
        <v>363</v>
      </c>
      <c r="E83" s="320" t="s">
        <v>77</v>
      </c>
    </row>
    <row r="84" spans="1:5" ht="44.25" customHeight="1">
      <c r="A84" s="495"/>
      <c r="B84" s="504"/>
      <c r="C84" s="318" t="s">
        <v>244</v>
      </c>
      <c r="D84" s="319" t="s">
        <v>364</v>
      </c>
      <c r="E84" s="320" t="s">
        <v>365</v>
      </c>
    </row>
    <row r="85" spans="1:5" ht="44.25" customHeight="1">
      <c r="A85" s="495"/>
      <c r="B85" s="504"/>
      <c r="C85" s="318" t="s">
        <v>246</v>
      </c>
      <c r="D85" s="319" t="s">
        <v>366</v>
      </c>
      <c r="E85" s="320" t="s">
        <v>367</v>
      </c>
    </row>
    <row r="86" spans="1:5" ht="44.25" customHeight="1">
      <c r="A86" s="495"/>
      <c r="B86" s="504"/>
      <c r="C86" s="318" t="s">
        <v>248</v>
      </c>
      <c r="D86" s="319" t="s">
        <v>364</v>
      </c>
      <c r="E86" s="320" t="s">
        <v>365</v>
      </c>
    </row>
    <row r="87" spans="1:5" ht="44.25" customHeight="1">
      <c r="A87" s="495"/>
      <c r="B87" s="504"/>
      <c r="C87" s="318" t="s">
        <v>250</v>
      </c>
      <c r="D87" s="319" t="s">
        <v>368</v>
      </c>
      <c r="E87" s="320" t="s">
        <v>369</v>
      </c>
    </row>
    <row r="88" spans="1:5" ht="44.25" customHeight="1">
      <c r="A88" s="495"/>
      <c r="B88" s="504"/>
      <c r="C88" s="318" t="s">
        <v>256</v>
      </c>
      <c r="D88" s="319" t="s">
        <v>370</v>
      </c>
      <c r="E88" s="320" t="s">
        <v>371</v>
      </c>
    </row>
    <row r="89" spans="1:5" ht="44.25" customHeight="1">
      <c r="A89" s="496"/>
      <c r="B89" s="505"/>
      <c r="C89" s="318" t="s">
        <v>258</v>
      </c>
      <c r="D89" s="319" t="s">
        <v>372</v>
      </c>
      <c r="E89" s="320"/>
    </row>
    <row r="90" spans="1:5" ht="44.25" customHeight="1">
      <c r="A90" s="494">
        <v>8</v>
      </c>
      <c r="B90" s="503" t="s">
        <v>269</v>
      </c>
      <c r="C90" s="315" t="s">
        <v>207</v>
      </c>
      <c r="D90" s="316" t="s">
        <v>359</v>
      </c>
      <c r="E90" s="317" t="s">
        <v>360</v>
      </c>
    </row>
    <row r="91" spans="1:5" ht="84" customHeight="1">
      <c r="A91" s="495"/>
      <c r="B91" s="504"/>
      <c r="C91" s="318" t="s">
        <v>361</v>
      </c>
      <c r="D91" s="319" t="s">
        <v>373</v>
      </c>
      <c r="E91" s="320" t="s">
        <v>77</v>
      </c>
    </row>
    <row r="92" spans="1:5" ht="72.75" customHeight="1">
      <c r="A92" s="495"/>
      <c r="B92" s="504"/>
      <c r="C92" s="318" t="s">
        <v>362</v>
      </c>
      <c r="D92" s="319" t="s">
        <v>398</v>
      </c>
      <c r="E92" s="320" t="s">
        <v>77</v>
      </c>
    </row>
    <row r="93" spans="1:5" ht="44.25" customHeight="1">
      <c r="A93" s="495"/>
      <c r="B93" s="504"/>
      <c r="C93" s="318" t="s">
        <v>242</v>
      </c>
      <c r="D93" s="319" t="s">
        <v>363</v>
      </c>
      <c r="E93" s="320" t="s">
        <v>77</v>
      </c>
    </row>
    <row r="94" spans="1:5" ht="44.25" customHeight="1">
      <c r="A94" s="495"/>
      <c r="B94" s="504"/>
      <c r="C94" s="318" t="s">
        <v>244</v>
      </c>
      <c r="D94" s="319" t="s">
        <v>364</v>
      </c>
      <c r="E94" s="320" t="s">
        <v>365</v>
      </c>
    </row>
    <row r="95" spans="1:5" ht="44.25" customHeight="1">
      <c r="A95" s="495"/>
      <c r="B95" s="504"/>
      <c r="C95" s="318" t="s">
        <v>246</v>
      </c>
      <c r="D95" s="319" t="s">
        <v>366</v>
      </c>
      <c r="E95" s="320" t="s">
        <v>367</v>
      </c>
    </row>
    <row r="96" spans="1:5" ht="44.25" customHeight="1">
      <c r="A96" s="495"/>
      <c r="B96" s="504"/>
      <c r="C96" s="318" t="s">
        <v>248</v>
      </c>
      <c r="D96" s="319" t="s">
        <v>364</v>
      </c>
      <c r="E96" s="320" t="s">
        <v>365</v>
      </c>
    </row>
    <row r="97" spans="1:5" ht="44.25" customHeight="1">
      <c r="A97" s="495"/>
      <c r="B97" s="504"/>
      <c r="C97" s="318" t="s">
        <v>250</v>
      </c>
      <c r="D97" s="319" t="s">
        <v>368</v>
      </c>
      <c r="E97" s="320" t="s">
        <v>369</v>
      </c>
    </row>
    <row r="98" spans="1:5" ht="44.25" customHeight="1">
      <c r="A98" s="495"/>
      <c r="B98" s="504"/>
      <c r="C98" s="318" t="s">
        <v>256</v>
      </c>
      <c r="D98" s="319" t="s">
        <v>370</v>
      </c>
      <c r="E98" s="320" t="s">
        <v>371</v>
      </c>
    </row>
    <row r="99" spans="1:5" ht="44.25" customHeight="1">
      <c r="A99" s="496"/>
      <c r="B99" s="505"/>
      <c r="C99" s="318" t="s">
        <v>258</v>
      </c>
      <c r="D99" s="319" t="s">
        <v>372</v>
      </c>
      <c r="E99" s="320"/>
    </row>
    <row r="100" spans="1:5" ht="44.25" customHeight="1">
      <c r="A100" s="497" t="s">
        <v>270</v>
      </c>
      <c r="B100" s="498"/>
      <c r="C100" s="498"/>
      <c r="D100" s="498"/>
      <c r="E100" s="498"/>
    </row>
    <row r="101" spans="1:5" ht="57.75" customHeight="1">
      <c r="A101" s="494">
        <v>9</v>
      </c>
      <c r="B101" s="503" t="s">
        <v>271</v>
      </c>
      <c r="C101" s="315" t="s">
        <v>219</v>
      </c>
      <c r="D101" s="316" t="s">
        <v>399</v>
      </c>
      <c r="E101" s="317" t="s">
        <v>400</v>
      </c>
    </row>
    <row r="102" spans="1:5" ht="44.25" customHeight="1">
      <c r="A102" s="495"/>
      <c r="B102" s="504"/>
      <c r="C102" s="318" t="s">
        <v>272</v>
      </c>
      <c r="D102" s="319" t="s">
        <v>273</v>
      </c>
      <c r="E102" s="320" t="s">
        <v>77</v>
      </c>
    </row>
    <row r="103" spans="1:5" ht="69.75" customHeight="1">
      <c r="A103" s="495"/>
      <c r="B103" s="504"/>
      <c r="C103" s="318" t="s">
        <v>274</v>
      </c>
      <c r="D103" s="319" t="s">
        <v>401</v>
      </c>
      <c r="E103" s="320" t="s">
        <v>77</v>
      </c>
    </row>
    <row r="104" spans="1:5" ht="44.25" customHeight="1">
      <c r="A104" s="495"/>
      <c r="B104" s="504"/>
      <c r="C104" s="318" t="s">
        <v>242</v>
      </c>
      <c r="D104" s="319" t="s">
        <v>402</v>
      </c>
      <c r="E104" s="320" t="s">
        <v>77</v>
      </c>
    </row>
    <row r="105" spans="1:5" ht="44.25" customHeight="1">
      <c r="A105" s="495"/>
      <c r="B105" s="504"/>
      <c r="C105" s="318" t="s">
        <v>277</v>
      </c>
      <c r="D105" s="319" t="s">
        <v>77</v>
      </c>
      <c r="E105" s="320" t="s">
        <v>77</v>
      </c>
    </row>
    <row r="106" spans="1:5" ht="44.25" customHeight="1">
      <c r="A106" s="495"/>
      <c r="B106" s="504"/>
      <c r="C106" s="318" t="s">
        <v>279</v>
      </c>
      <c r="D106" s="319" t="s">
        <v>77</v>
      </c>
      <c r="E106" s="320" t="s">
        <v>77</v>
      </c>
    </row>
    <row r="107" spans="1:5" ht="44.25" customHeight="1">
      <c r="A107" s="495"/>
      <c r="B107" s="504"/>
      <c r="C107" s="318" t="s">
        <v>281</v>
      </c>
      <c r="D107" s="319" t="s">
        <v>251</v>
      </c>
      <c r="E107" s="320" t="s">
        <v>403</v>
      </c>
    </row>
    <row r="108" spans="1:5" ht="44.25" customHeight="1">
      <c r="A108" s="495"/>
      <c r="B108" s="504"/>
      <c r="C108" s="318" t="s">
        <v>283</v>
      </c>
      <c r="D108" s="319" t="s">
        <v>282</v>
      </c>
      <c r="E108" s="320" t="s">
        <v>404</v>
      </c>
    </row>
    <row r="109" spans="1:5" ht="44.25" customHeight="1">
      <c r="A109" s="495"/>
      <c r="B109" s="504"/>
      <c r="C109" s="318" t="s">
        <v>284</v>
      </c>
      <c r="D109" s="319" t="s">
        <v>405</v>
      </c>
      <c r="E109" s="320" t="s">
        <v>406</v>
      </c>
    </row>
    <row r="110" spans="1:5" ht="44.25" customHeight="1">
      <c r="A110" s="495"/>
      <c r="B110" s="504"/>
      <c r="C110" s="318" t="s">
        <v>286</v>
      </c>
      <c r="D110" s="319" t="s">
        <v>287</v>
      </c>
      <c r="E110" s="320" t="s">
        <v>407</v>
      </c>
    </row>
    <row r="111" spans="1:5" ht="44.25" customHeight="1">
      <c r="A111" s="495"/>
      <c r="B111" s="504"/>
      <c r="C111" s="318" t="s">
        <v>288</v>
      </c>
      <c r="D111" s="319" t="s">
        <v>77</v>
      </c>
      <c r="E111" s="320" t="s">
        <v>77</v>
      </c>
    </row>
    <row r="112" spans="1:5" ht="44.25" customHeight="1">
      <c r="A112" s="495"/>
      <c r="B112" s="504"/>
      <c r="C112" s="318" t="s">
        <v>289</v>
      </c>
      <c r="D112" s="319" t="s">
        <v>77</v>
      </c>
      <c r="E112" s="320" t="s">
        <v>77</v>
      </c>
    </row>
    <row r="113" spans="1:5" ht="44.25" customHeight="1">
      <c r="A113" s="495"/>
      <c r="B113" s="504"/>
      <c r="C113" s="318" t="s">
        <v>291</v>
      </c>
      <c r="D113" s="319" t="s">
        <v>278</v>
      </c>
      <c r="E113" s="320" t="s">
        <v>408</v>
      </c>
    </row>
    <row r="114" spans="1:5" ht="44.25" customHeight="1">
      <c r="A114" s="495"/>
      <c r="B114" s="504"/>
      <c r="C114" s="318" t="s">
        <v>292</v>
      </c>
      <c r="D114" s="319" t="s">
        <v>282</v>
      </c>
      <c r="E114" s="320" t="s">
        <v>404</v>
      </c>
    </row>
    <row r="115" spans="1:5" ht="44.25" customHeight="1">
      <c r="A115" s="496"/>
      <c r="B115" s="505"/>
      <c r="C115" s="318" t="s">
        <v>258</v>
      </c>
      <c r="D115" s="319" t="s">
        <v>190</v>
      </c>
      <c r="E115" s="320"/>
    </row>
    <row r="116" spans="1:5" ht="44.25" customHeight="1">
      <c r="A116" s="497" t="s">
        <v>293</v>
      </c>
      <c r="B116" s="498"/>
      <c r="C116" s="498"/>
      <c r="D116" s="498"/>
      <c r="E116" s="498"/>
    </row>
    <row r="117" spans="1:5" ht="44.25" customHeight="1">
      <c r="A117" s="494">
        <v>10</v>
      </c>
      <c r="B117" s="503" t="s">
        <v>228</v>
      </c>
      <c r="C117" s="315" t="s">
        <v>229</v>
      </c>
      <c r="D117" s="316" t="s">
        <v>409</v>
      </c>
      <c r="E117" s="317" t="s">
        <v>410</v>
      </c>
    </row>
    <row r="118" spans="1:5" ht="66.75" customHeight="1">
      <c r="A118" s="495"/>
      <c r="B118" s="504"/>
      <c r="C118" s="318" t="s">
        <v>411</v>
      </c>
      <c r="D118" s="319" t="s">
        <v>412</v>
      </c>
      <c r="E118" s="320" t="s">
        <v>77</v>
      </c>
    </row>
    <row r="119" spans="1:5" ht="44.25" customHeight="1">
      <c r="A119" s="495"/>
      <c r="B119" s="504"/>
      <c r="C119" s="318" t="s">
        <v>296</v>
      </c>
      <c r="D119" s="319" t="s">
        <v>297</v>
      </c>
      <c r="E119" s="320" t="s">
        <v>77</v>
      </c>
    </row>
    <row r="120" spans="1:5" ht="44.25" customHeight="1">
      <c r="A120" s="495"/>
      <c r="B120" s="504"/>
      <c r="C120" s="318" t="s">
        <v>298</v>
      </c>
      <c r="D120" s="319" t="s">
        <v>413</v>
      </c>
      <c r="E120" s="320" t="s">
        <v>77</v>
      </c>
    </row>
    <row r="121" spans="1:5" ht="44.25" customHeight="1">
      <c r="A121" s="495"/>
      <c r="B121" s="504"/>
      <c r="C121" s="318" t="s">
        <v>300</v>
      </c>
      <c r="D121" s="319" t="s">
        <v>301</v>
      </c>
      <c r="E121" s="320" t="s">
        <v>77</v>
      </c>
    </row>
    <row r="122" spans="1:5" ht="44.25" customHeight="1">
      <c r="A122" s="495"/>
      <c r="B122" s="504"/>
      <c r="C122" s="318" t="s">
        <v>302</v>
      </c>
      <c r="D122" s="319" t="s">
        <v>414</v>
      </c>
      <c r="E122" s="320" t="s">
        <v>415</v>
      </c>
    </row>
    <row r="123" spans="1:5" ht="44.25" customHeight="1">
      <c r="A123" s="495"/>
      <c r="B123" s="504"/>
      <c r="C123" s="318" t="s">
        <v>304</v>
      </c>
      <c r="D123" s="319" t="s">
        <v>77</v>
      </c>
      <c r="E123" s="320" t="s">
        <v>77</v>
      </c>
    </row>
    <row r="124" spans="1:5" ht="44.25" customHeight="1">
      <c r="A124" s="495"/>
      <c r="B124" s="504"/>
      <c r="C124" s="318" t="s">
        <v>254</v>
      </c>
      <c r="D124" s="319" t="s">
        <v>416</v>
      </c>
      <c r="E124" s="320" t="s">
        <v>417</v>
      </c>
    </row>
    <row r="125" spans="1:5" ht="44.25" customHeight="1">
      <c r="A125" s="495"/>
      <c r="B125" s="504"/>
      <c r="C125" s="318" t="s">
        <v>256</v>
      </c>
      <c r="D125" s="319" t="s">
        <v>190</v>
      </c>
      <c r="E125" s="320"/>
    </row>
    <row r="126" spans="1:5" ht="44.25" customHeight="1">
      <c r="A126" s="496"/>
      <c r="B126" s="505"/>
      <c r="C126" s="318" t="s">
        <v>258</v>
      </c>
      <c r="D126" s="319"/>
      <c r="E126" s="320"/>
    </row>
    <row r="127" spans="1:5" ht="44.25" customHeight="1">
      <c r="A127" s="314"/>
      <c r="B127" s="499" t="s">
        <v>192</v>
      </c>
      <c r="C127" s="500"/>
      <c r="D127" s="500"/>
      <c r="E127" s="321"/>
    </row>
    <row r="128" spans="1:5" ht="44.25" customHeight="1">
      <c r="A128" s="314"/>
      <c r="B128" s="501" t="s">
        <v>308</v>
      </c>
      <c r="C128" s="502"/>
      <c r="D128" s="502"/>
      <c r="E128" s="317" t="s">
        <v>418</v>
      </c>
    </row>
    <row r="129" spans="1:5" ht="44.25" customHeight="1">
      <c r="A129" s="314"/>
      <c r="B129" s="501" t="s">
        <v>419</v>
      </c>
      <c r="C129" s="502"/>
      <c r="D129" s="502"/>
      <c r="E129" s="317" t="s">
        <v>420</v>
      </c>
    </row>
    <row r="130" spans="1:5" ht="44.25" customHeight="1">
      <c r="A130" s="322"/>
      <c r="B130" s="492" t="s">
        <v>191</v>
      </c>
      <c r="C130" s="493"/>
      <c r="D130" s="493"/>
      <c r="E130" s="284">
        <v>23287847.359999999</v>
      </c>
    </row>
    <row r="131" spans="1:5" ht="44.25" customHeight="1">
      <c r="A131" s="305"/>
      <c r="B131" s="304"/>
      <c r="C131" s="303"/>
      <c r="D131" s="306"/>
      <c r="E131" s="311"/>
    </row>
    <row r="132" spans="1:5" ht="44.25" customHeight="1">
      <c r="A132" s="286"/>
      <c r="B132" s="286"/>
      <c r="C132" s="286"/>
      <c r="D132" s="286"/>
      <c r="E132" s="286"/>
    </row>
    <row r="133" spans="1:5" ht="44.25" customHeight="1"/>
    <row r="134" spans="1:5" ht="44.25" customHeight="1">
      <c r="A134" s="310"/>
      <c r="B134" s="285"/>
      <c r="C134" s="285"/>
      <c r="D134" s="285"/>
      <c r="E134" s="285"/>
    </row>
    <row r="135" spans="1:5" ht="44.25" customHeight="1">
      <c r="A135" s="310"/>
      <c r="B135" s="285"/>
      <c r="C135" s="285"/>
      <c r="D135" s="285"/>
      <c r="E135" s="285"/>
    </row>
    <row r="136" spans="1:5" ht="44.25" customHeight="1">
      <c r="A136" s="310"/>
      <c r="B136" s="285"/>
      <c r="C136" s="285"/>
      <c r="D136" s="285"/>
      <c r="E136" s="285"/>
    </row>
    <row r="137" spans="1:5" ht="44.25" customHeight="1">
      <c r="A137" s="310"/>
      <c r="B137" s="285"/>
      <c r="C137" s="285"/>
      <c r="D137" s="285"/>
      <c r="E137" s="285"/>
    </row>
    <row r="138" spans="1:5" ht="44.25" customHeight="1"/>
    <row r="139" spans="1:5" ht="44.25" customHeight="1">
      <c r="A139" s="307"/>
      <c r="B139" s="285"/>
      <c r="C139" s="285"/>
      <c r="D139" s="285"/>
      <c r="E139" s="285"/>
    </row>
    <row r="140" spans="1:5" ht="44.25" customHeight="1"/>
    <row r="141" spans="1:5" ht="44.25" customHeight="1"/>
    <row r="142" spans="1:5" ht="44.25" customHeight="1"/>
    <row r="143" spans="1:5" ht="44.25" customHeight="1"/>
    <row r="144" spans="1:5" ht="44.25" customHeight="1"/>
    <row r="145" ht="44.25" customHeight="1"/>
    <row r="146" ht="44.25" customHeight="1"/>
    <row r="147" ht="44.25" customHeight="1"/>
    <row r="148" ht="44.25" customHeight="1"/>
    <row r="149" ht="44.25" customHeight="1"/>
    <row r="150" ht="44.25" customHeight="1"/>
    <row r="151" ht="44.25" customHeight="1"/>
    <row r="152" ht="44.25" customHeight="1"/>
    <row r="153" ht="44.25" customHeight="1"/>
    <row r="154" ht="44.25" customHeight="1"/>
    <row r="155" ht="44.25" customHeight="1"/>
    <row r="156" ht="44.25" customHeight="1"/>
    <row r="157" ht="44.25" customHeight="1"/>
    <row r="158" ht="44.25" customHeight="1"/>
    <row r="159" ht="44.25" customHeight="1"/>
    <row r="160" ht="44.25" customHeight="1"/>
    <row r="161" ht="44.25" customHeight="1"/>
    <row r="162" ht="44.25" customHeight="1"/>
    <row r="163" ht="44.25" customHeight="1"/>
    <row r="164" ht="44.25" customHeight="1"/>
    <row r="165" ht="44.25" customHeight="1"/>
    <row r="166" ht="44.25" customHeight="1"/>
    <row r="167" ht="44.25" customHeight="1"/>
    <row r="168" ht="44.25" customHeight="1"/>
    <row r="169" ht="44.25" customHeight="1"/>
    <row r="170" ht="44.25" customHeight="1"/>
    <row r="171" ht="44.25" customHeight="1"/>
    <row r="172" ht="44.25" customHeight="1"/>
    <row r="173" ht="44.25" customHeight="1"/>
    <row r="174" ht="44.25" customHeight="1"/>
    <row r="175" ht="44.25" customHeight="1"/>
    <row r="176" ht="44.25" customHeight="1"/>
    <row r="177" ht="44.25" customHeight="1"/>
    <row r="178" ht="44.25" customHeight="1"/>
    <row r="179" ht="44.25" customHeight="1"/>
    <row r="180" ht="44.25" customHeight="1"/>
    <row r="181" ht="44.25" customHeight="1"/>
    <row r="182" ht="44.25" customHeight="1"/>
    <row r="183" ht="44.25" customHeight="1"/>
    <row r="184" ht="44.25" customHeight="1"/>
    <row r="185" ht="44.25" customHeight="1"/>
    <row r="186" ht="44.25" customHeight="1"/>
    <row r="187" ht="44.25" customHeight="1"/>
    <row r="188" ht="44.25" customHeight="1"/>
    <row r="189" ht="44.25" customHeight="1"/>
    <row r="190" ht="44.25" customHeight="1"/>
    <row r="191" ht="44.25" customHeight="1"/>
    <row r="192" ht="44.25" customHeight="1"/>
    <row r="193" ht="44.25" customHeight="1"/>
    <row r="194" ht="44.25" customHeight="1"/>
    <row r="195" ht="44.25" customHeight="1"/>
    <row r="196" ht="44.25" customHeight="1"/>
    <row r="197" ht="44.25" customHeight="1"/>
    <row r="198" ht="44.25" customHeight="1"/>
    <row r="199" ht="44.25" customHeight="1"/>
    <row r="200" ht="44.25" customHeight="1"/>
    <row r="201" ht="44.25" customHeight="1"/>
    <row r="202" ht="44.25" customHeight="1"/>
    <row r="203" ht="44.25" customHeight="1"/>
    <row r="204" ht="44.25" customHeight="1"/>
    <row r="205" ht="44.25" customHeight="1"/>
    <row r="206" ht="44.25" customHeight="1"/>
    <row r="207" ht="44.25" customHeight="1"/>
    <row r="208" ht="44.25" customHeight="1"/>
    <row r="209" ht="44.25" customHeight="1"/>
    <row r="210" ht="44.25" customHeight="1"/>
    <row r="211" ht="44.25" customHeight="1"/>
    <row r="212" ht="44.25" customHeight="1"/>
    <row r="213" ht="44.25" customHeight="1"/>
    <row r="214" ht="44.25" customHeight="1"/>
    <row r="215" ht="44.25" customHeight="1"/>
    <row r="216" ht="44.25" customHeight="1"/>
    <row r="217" ht="44.25" customHeight="1"/>
    <row r="218" ht="44.25" customHeight="1"/>
    <row r="219" ht="44.25" customHeight="1"/>
    <row r="220" ht="44.25" customHeight="1"/>
    <row r="221" ht="44.25" customHeight="1"/>
    <row r="222" ht="44.25" customHeight="1"/>
    <row r="223" ht="44.25" customHeight="1"/>
    <row r="224" ht="44.25" customHeight="1"/>
    <row r="225" ht="44.25" customHeight="1"/>
    <row r="226" ht="44.25" customHeight="1"/>
    <row r="227" ht="44.25" customHeight="1"/>
    <row r="228" ht="44.25" customHeight="1"/>
    <row r="229" ht="44.25" customHeight="1"/>
    <row r="230" ht="44.25" customHeight="1"/>
    <row r="231" ht="44.25" customHeight="1"/>
    <row r="232" ht="44.25" customHeight="1"/>
    <row r="233" ht="44.25" customHeight="1"/>
    <row r="234" ht="44.25" customHeight="1"/>
    <row r="235" ht="44.25" customHeight="1"/>
    <row r="236" ht="44.2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</sheetData>
  <mergeCells count="35">
    <mergeCell ref="A2:B2"/>
    <mergeCell ref="C3:E3"/>
    <mergeCell ref="A5:D5"/>
    <mergeCell ref="A8:D8"/>
    <mergeCell ref="A4:E4"/>
    <mergeCell ref="A7:E7"/>
    <mergeCell ref="A20:A29"/>
    <mergeCell ref="A19:E19"/>
    <mergeCell ref="A30:A39"/>
    <mergeCell ref="B13:E13"/>
    <mergeCell ref="B11:E11"/>
    <mergeCell ref="B20:B29"/>
    <mergeCell ref="B30:B39"/>
    <mergeCell ref="A70:A79"/>
    <mergeCell ref="A60:A69"/>
    <mergeCell ref="A40:A49"/>
    <mergeCell ref="A50:A59"/>
    <mergeCell ref="B40:B49"/>
    <mergeCell ref="B50:B59"/>
    <mergeCell ref="B60:B69"/>
    <mergeCell ref="B70:B79"/>
    <mergeCell ref="A116:E116"/>
    <mergeCell ref="A101:A115"/>
    <mergeCell ref="A90:A99"/>
    <mergeCell ref="A80:A89"/>
    <mergeCell ref="A100:E100"/>
    <mergeCell ref="B80:B89"/>
    <mergeCell ref="B90:B99"/>
    <mergeCell ref="B101:B115"/>
    <mergeCell ref="A117:A126"/>
    <mergeCell ref="B129:D129"/>
    <mergeCell ref="B130:D130"/>
    <mergeCell ref="B127:D127"/>
    <mergeCell ref="B128:D128"/>
    <mergeCell ref="B117:B12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D11"/>
  <sheetViews>
    <sheetView workbookViewId="0">
      <selection activeCell="B10" sqref="B10"/>
    </sheetView>
  </sheetViews>
  <sheetFormatPr defaultRowHeight="15"/>
  <cols>
    <col min="2" max="2" width="65.42578125" customWidth="1"/>
    <col min="3" max="4" width="30.5703125" customWidth="1"/>
  </cols>
  <sheetData>
    <row r="1" spans="1:4">
      <c r="A1" s="517" t="s">
        <v>199</v>
      </c>
      <c r="B1" s="517"/>
      <c r="C1" s="517"/>
      <c r="D1" s="517"/>
    </row>
    <row r="2" spans="1:4">
      <c r="A2" s="516" t="s">
        <v>200</v>
      </c>
      <c r="B2" s="516"/>
      <c r="C2" s="516"/>
      <c r="D2" s="516"/>
    </row>
    <row r="3" spans="1:4" ht="89.25" customHeight="1">
      <c r="A3" s="515" t="s">
        <v>459</v>
      </c>
      <c r="B3" s="515"/>
      <c r="C3" s="515"/>
      <c r="D3" s="515"/>
    </row>
    <row r="4" spans="1:4" ht="45">
      <c r="A4" s="197"/>
      <c r="B4" s="214" t="s">
        <v>194</v>
      </c>
      <c r="C4" s="214" t="s">
        <v>201</v>
      </c>
      <c r="D4" s="196" t="s">
        <v>202</v>
      </c>
    </row>
    <row r="5" spans="1:4">
      <c r="A5" s="209">
        <v>1</v>
      </c>
      <c r="B5" s="199" t="s">
        <v>123</v>
      </c>
      <c r="C5" s="210">
        <v>4831744</v>
      </c>
      <c r="D5" s="215">
        <f t="shared" ref="D5:D10" si="0">C5/1.1*0.1</f>
        <v>439249.45</v>
      </c>
    </row>
    <row r="6" spans="1:4">
      <c r="A6" s="209">
        <v>2</v>
      </c>
      <c r="B6" s="199" t="s">
        <v>124</v>
      </c>
      <c r="C6" s="210">
        <v>28153301.52</v>
      </c>
      <c r="D6" s="216">
        <f t="shared" si="0"/>
        <v>2559391.0499999998</v>
      </c>
    </row>
    <row r="7" spans="1:4" s="89" customFormat="1">
      <c r="A7" s="209">
        <v>3</v>
      </c>
      <c r="B7" s="199" t="s">
        <v>166</v>
      </c>
      <c r="C7" s="210">
        <v>8788734.1699999999</v>
      </c>
      <c r="D7" s="216">
        <f t="shared" si="0"/>
        <v>798975.83</v>
      </c>
    </row>
    <row r="8" spans="1:4">
      <c r="A8" s="209">
        <v>4</v>
      </c>
      <c r="B8" s="199" t="s">
        <v>125</v>
      </c>
      <c r="C8" s="210">
        <v>867910.87</v>
      </c>
      <c r="D8" s="217">
        <f t="shared" si="0"/>
        <v>78900.990000000005</v>
      </c>
    </row>
    <row r="9" spans="1:4">
      <c r="A9" s="209">
        <v>5</v>
      </c>
      <c r="B9" s="199" t="s">
        <v>126</v>
      </c>
      <c r="C9" s="210">
        <v>603798.48</v>
      </c>
      <c r="D9" s="218">
        <f t="shared" si="0"/>
        <v>54890.77</v>
      </c>
    </row>
    <row r="10" spans="1:4">
      <c r="A10" s="209">
        <v>6</v>
      </c>
      <c r="B10" s="199" t="s">
        <v>494</v>
      </c>
      <c r="C10" s="518">
        <v>847275.18</v>
      </c>
      <c r="D10" s="218">
        <v>77025.02</v>
      </c>
    </row>
    <row r="11" spans="1:4">
      <c r="A11" s="198"/>
      <c r="B11" s="211" t="s">
        <v>195</v>
      </c>
      <c r="C11" s="212">
        <f>SUM(C5:C10)</f>
        <v>44092764.219999999</v>
      </c>
      <c r="D11" s="213">
        <f>SUM(D5:D10)</f>
        <v>4008433.11</v>
      </c>
    </row>
  </sheetData>
  <mergeCells count="3">
    <mergeCell ref="A3:D3"/>
    <mergeCell ref="A2:D2"/>
    <mergeCell ref="A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C21"/>
  <sheetViews>
    <sheetView topLeftCell="A10" zoomScaleNormal="100" zoomScaleSheetLayoutView="100" workbookViewId="0">
      <selection activeCell="I8" sqref="I8"/>
    </sheetView>
  </sheetViews>
  <sheetFormatPr defaultRowHeight="15"/>
  <cols>
    <col min="1" max="1" width="32.7109375" customWidth="1"/>
    <col min="2" max="2" width="33.7109375" customWidth="1"/>
    <col min="3" max="3" width="39.140625" customWidth="1"/>
  </cols>
  <sheetData>
    <row r="1" spans="1:3" ht="15.75">
      <c r="A1" s="389" t="s">
        <v>106</v>
      </c>
      <c r="B1" s="389"/>
      <c r="C1" s="389"/>
    </row>
    <row r="2" spans="1:3" ht="15.75">
      <c r="A2" s="390" t="s">
        <v>107</v>
      </c>
      <c r="B2" s="390"/>
      <c r="C2" s="390"/>
    </row>
    <row r="3" spans="1:3" ht="71.25" customHeight="1">
      <c r="A3" s="391" t="s">
        <v>459</v>
      </c>
      <c r="B3" s="388"/>
      <c r="C3" s="388"/>
    </row>
    <row r="4" spans="1:3" ht="193.5" customHeight="1">
      <c r="A4" s="392" t="s">
        <v>490</v>
      </c>
      <c r="B4" s="392"/>
      <c r="C4" s="392"/>
    </row>
    <row r="5" spans="1:3" ht="23.25" customHeight="1">
      <c r="A5" s="388" t="s">
        <v>114</v>
      </c>
      <c r="B5" s="388"/>
      <c r="C5" s="388"/>
    </row>
    <row r="6" spans="1:3" ht="101.25" customHeight="1">
      <c r="A6" s="383" t="s">
        <v>175</v>
      </c>
      <c r="B6" s="383"/>
      <c r="C6" s="383"/>
    </row>
    <row r="7" spans="1:3" ht="35.25" customHeight="1">
      <c r="A7" s="393" t="s">
        <v>120</v>
      </c>
      <c r="B7" s="393"/>
      <c r="C7" s="393"/>
    </row>
    <row r="8" spans="1:3" ht="50.25" customHeight="1">
      <c r="A8" s="386" t="s">
        <v>491</v>
      </c>
      <c r="B8" s="386"/>
      <c r="C8" s="386"/>
    </row>
    <row r="9" spans="1:3" ht="64.5" customHeight="1">
      <c r="A9" s="381" t="s">
        <v>492</v>
      </c>
      <c r="B9" s="381"/>
      <c r="C9" s="381"/>
    </row>
    <row r="10" spans="1:3" ht="55.5" customHeight="1">
      <c r="A10" s="387" t="s">
        <v>198</v>
      </c>
      <c r="B10" s="387"/>
      <c r="C10" s="387"/>
    </row>
    <row r="11" spans="1:3" ht="20.25" customHeight="1">
      <c r="A11" s="382" t="s">
        <v>115</v>
      </c>
      <c r="B11" s="382"/>
      <c r="C11" s="382"/>
    </row>
    <row r="12" spans="1:3" ht="98.25" customHeight="1">
      <c r="A12" s="383" t="s">
        <v>176</v>
      </c>
      <c r="B12" s="383"/>
      <c r="C12" s="383"/>
    </row>
    <row r="13" spans="1:3" ht="37.5" customHeight="1">
      <c r="A13" s="384" t="s">
        <v>119</v>
      </c>
      <c r="B13" s="384"/>
      <c r="C13" s="384"/>
    </row>
    <row r="14" spans="1:3" ht="42.75" customHeight="1">
      <c r="A14" s="386" t="s">
        <v>491</v>
      </c>
      <c r="B14" s="386"/>
      <c r="C14" s="386"/>
    </row>
    <row r="15" spans="1:3" ht="69.75" customHeight="1">
      <c r="A15" s="381" t="s">
        <v>492</v>
      </c>
      <c r="B15" s="381"/>
      <c r="C15" s="381"/>
    </row>
    <row r="16" spans="1:3" ht="19.5" customHeight="1">
      <c r="A16" s="385" t="s">
        <v>164</v>
      </c>
      <c r="B16" s="385"/>
      <c r="C16" s="385"/>
    </row>
    <row r="17" spans="1:3" ht="18.75" customHeight="1">
      <c r="A17" s="385" t="s">
        <v>165</v>
      </c>
      <c r="B17" s="385"/>
      <c r="C17" s="385"/>
    </row>
    <row r="18" spans="1:3" ht="29.25" customHeight="1">
      <c r="A18" s="118" t="s">
        <v>112</v>
      </c>
      <c r="B18" s="119"/>
      <c r="C18" s="118"/>
    </row>
    <row r="19" spans="1:3" ht="15.75">
      <c r="A19" s="381"/>
      <c r="B19" s="385"/>
      <c r="C19" s="385"/>
    </row>
    <row r="20" spans="1:3" ht="15.75">
      <c r="A20" s="118"/>
      <c r="B20" s="195">
        <f>НМЦ!E15</f>
        <v>72392565.870000005</v>
      </c>
      <c r="C20" s="118" t="s">
        <v>108</v>
      </c>
    </row>
    <row r="21" spans="1:3" ht="46.5" customHeight="1">
      <c r="A21" s="384" t="s">
        <v>493</v>
      </c>
      <c r="B21" s="384"/>
      <c r="C21" s="120" t="s">
        <v>113</v>
      </c>
    </row>
  </sheetData>
  <mergeCells count="19">
    <mergeCell ref="A6:C6"/>
    <mergeCell ref="A8:C8"/>
    <mergeCell ref="A5:C5"/>
    <mergeCell ref="A1:C1"/>
    <mergeCell ref="A2:C2"/>
    <mergeCell ref="A3:C3"/>
    <mergeCell ref="A4:C4"/>
    <mergeCell ref="A7:C7"/>
    <mergeCell ref="A9:C9"/>
    <mergeCell ref="A11:C11"/>
    <mergeCell ref="A12:C12"/>
    <mergeCell ref="A21:B21"/>
    <mergeCell ref="A19:C19"/>
    <mergeCell ref="A14:C14"/>
    <mergeCell ref="A13:C13"/>
    <mergeCell ref="A15:C15"/>
    <mergeCell ref="A16:C16"/>
    <mergeCell ref="A17:C17"/>
    <mergeCell ref="A10:C10"/>
  </mergeCells>
  <pageMargins left="0.7" right="0.7" top="0.75" bottom="0.75" header="0.3" footer="0.3"/>
  <pageSetup paperSize="9" scale="82" fitToHeight="0" orientation="portrait" r:id="rId1"/>
  <rowBreaks count="1" manualBreakCount="1">
    <brk id="10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P30"/>
  <sheetViews>
    <sheetView zoomScaleNormal="100" zoomScaleSheetLayoutView="100" workbookViewId="0">
      <selection activeCell="D17" sqref="D17"/>
    </sheetView>
  </sheetViews>
  <sheetFormatPr defaultRowHeight="15"/>
  <cols>
    <col min="7" max="7" width="14" customWidth="1"/>
  </cols>
  <sheetData>
    <row r="1" spans="1:16" ht="15.75">
      <c r="A1" s="394" t="s">
        <v>149</v>
      </c>
      <c r="B1" s="394"/>
      <c r="C1" s="394"/>
      <c r="D1" s="394"/>
      <c r="E1" s="394"/>
      <c r="F1" s="394"/>
      <c r="G1" s="394"/>
      <c r="H1" s="394"/>
      <c r="I1" s="394"/>
      <c r="J1" s="394"/>
      <c r="K1" s="121"/>
      <c r="L1" s="121"/>
      <c r="M1" s="121"/>
      <c r="N1" s="121"/>
      <c r="O1" s="121"/>
      <c r="P1" s="115"/>
    </row>
    <row r="2" spans="1:16" ht="15.75">
      <c r="A2" s="394" t="s">
        <v>150</v>
      </c>
      <c r="B2" s="394"/>
      <c r="C2" s="394"/>
      <c r="D2" s="394"/>
      <c r="E2" s="394"/>
      <c r="F2" s="394"/>
      <c r="G2" s="394"/>
      <c r="H2" s="394"/>
      <c r="I2" s="394"/>
      <c r="J2" s="394"/>
      <c r="K2" s="121"/>
      <c r="L2" s="121"/>
      <c r="M2" s="121"/>
      <c r="N2" s="121"/>
      <c r="O2" s="121"/>
      <c r="P2" s="115"/>
    </row>
    <row r="3" spans="1:16" ht="15.75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15"/>
    </row>
    <row r="4" spans="1:16" ht="67.5" customHeight="1">
      <c r="A4" s="364" t="s">
        <v>151</v>
      </c>
      <c r="B4" s="364"/>
      <c r="C4" s="399" t="s">
        <v>459</v>
      </c>
      <c r="D4" s="400"/>
      <c r="E4" s="400"/>
      <c r="F4" s="400"/>
      <c r="G4" s="400"/>
      <c r="H4" s="400"/>
      <c r="I4" s="400"/>
      <c r="J4" s="400"/>
      <c r="K4" s="400"/>
      <c r="L4" s="122"/>
      <c r="M4" s="122"/>
      <c r="N4" s="122"/>
      <c r="O4" s="122"/>
      <c r="P4" s="115"/>
    </row>
    <row r="5" spans="1:16" ht="15.75">
      <c r="A5" s="122"/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15"/>
    </row>
    <row r="6" spans="1:16" ht="15.75">
      <c r="A6" s="396" t="s">
        <v>152</v>
      </c>
      <c r="B6" s="396"/>
      <c r="C6" s="396"/>
      <c r="D6" s="396"/>
      <c r="E6" s="396"/>
      <c r="F6" s="396"/>
      <c r="G6" s="235">
        <f>НМЦ!E15</f>
        <v>72392565.870000005</v>
      </c>
      <c r="H6" s="225"/>
      <c r="I6" s="225"/>
      <c r="J6" s="225"/>
      <c r="K6" s="225"/>
      <c r="L6" s="123"/>
      <c r="M6" s="123"/>
      <c r="N6" s="123"/>
      <c r="O6" s="123"/>
      <c r="P6" s="115"/>
    </row>
    <row r="7" spans="1:16" ht="22.5" customHeight="1">
      <c r="A7" s="401" t="s">
        <v>497</v>
      </c>
      <c r="B7" s="401"/>
      <c r="C7" s="401"/>
      <c r="D7" s="401"/>
      <c r="E7" s="401"/>
      <c r="F7" s="401"/>
      <c r="G7" s="401"/>
      <c r="H7" s="401"/>
      <c r="I7" s="401"/>
      <c r="J7" s="401"/>
      <c r="K7" s="401"/>
      <c r="L7" s="220"/>
      <c r="M7" s="220"/>
      <c r="N7" s="220"/>
      <c r="O7" s="220"/>
      <c r="P7" s="115"/>
    </row>
    <row r="8" spans="1:16" ht="15.75">
      <c r="A8" s="122" t="s">
        <v>153</v>
      </c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15"/>
    </row>
    <row r="9" spans="1:16" ht="15.75">
      <c r="A9" s="124" t="s">
        <v>488</v>
      </c>
      <c r="B9" s="124"/>
      <c r="C9" s="124"/>
      <c r="D9" s="124"/>
      <c r="E9" s="124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15"/>
    </row>
    <row r="10" spans="1:16" ht="15.75">
      <c r="A10" s="125"/>
      <c r="B10" s="230" t="s">
        <v>123</v>
      </c>
      <c r="C10" s="231"/>
      <c r="D10" s="231"/>
      <c r="E10" s="231"/>
      <c r="F10" s="232"/>
      <c r="G10" s="233"/>
      <c r="H10" s="233"/>
      <c r="I10" s="233"/>
      <c r="J10" s="233"/>
      <c r="K10" s="122"/>
      <c r="L10" s="122"/>
      <c r="M10" s="122"/>
      <c r="N10" s="122"/>
      <c r="O10" s="122"/>
      <c r="P10" s="115"/>
    </row>
    <row r="11" spans="1:16" ht="15.75">
      <c r="A11" s="125"/>
      <c r="B11" s="230" t="s">
        <v>124</v>
      </c>
      <c r="C11" s="231"/>
      <c r="D11" s="231"/>
      <c r="E11" s="231"/>
      <c r="F11" s="232"/>
      <c r="G11" s="233"/>
      <c r="H11" s="233"/>
      <c r="I11" s="233"/>
      <c r="J11" s="233"/>
      <c r="K11" s="122"/>
      <c r="L11" s="122"/>
      <c r="M11" s="122"/>
      <c r="N11" s="122"/>
      <c r="O11" s="122"/>
      <c r="P11" s="115"/>
    </row>
    <row r="12" spans="1:16" ht="15.75">
      <c r="A12" s="125"/>
      <c r="B12" s="230" t="s">
        <v>166</v>
      </c>
      <c r="C12" s="231"/>
      <c r="D12" s="231"/>
      <c r="E12" s="231"/>
      <c r="F12" s="232"/>
      <c r="G12" s="233"/>
      <c r="H12" s="233"/>
      <c r="I12" s="233"/>
      <c r="J12" s="233"/>
      <c r="K12" s="122"/>
      <c r="L12" s="122"/>
      <c r="M12" s="122"/>
      <c r="N12" s="122"/>
      <c r="O12" s="122"/>
      <c r="P12" s="115"/>
    </row>
    <row r="13" spans="1:16" ht="15.75">
      <c r="A13" s="125"/>
      <c r="B13" s="230" t="s">
        <v>125</v>
      </c>
      <c r="C13" s="231"/>
      <c r="D13" s="231"/>
      <c r="E13" s="231"/>
      <c r="F13" s="232"/>
      <c r="G13" s="233"/>
      <c r="H13" s="233"/>
      <c r="I13" s="233"/>
      <c r="J13" s="233"/>
      <c r="K13" s="122"/>
      <c r="L13" s="122"/>
      <c r="M13" s="122"/>
      <c r="N13" s="122"/>
      <c r="O13" s="122"/>
      <c r="P13" s="115"/>
    </row>
    <row r="14" spans="1:16" ht="15.75">
      <c r="A14" s="124"/>
      <c r="B14" s="230" t="s">
        <v>126</v>
      </c>
      <c r="C14" s="231"/>
      <c r="D14" s="231"/>
      <c r="E14" s="231"/>
      <c r="F14" s="232"/>
      <c r="G14" s="233"/>
      <c r="H14" s="233"/>
      <c r="I14" s="233"/>
      <c r="J14" s="233"/>
      <c r="K14" s="122"/>
      <c r="L14" s="122"/>
      <c r="M14" s="122"/>
      <c r="N14" s="122"/>
      <c r="O14" s="122"/>
      <c r="P14" s="115"/>
    </row>
    <row r="15" spans="1:16" ht="15.75" hidden="1">
      <c r="A15" s="124"/>
      <c r="B15" s="230" t="s">
        <v>234</v>
      </c>
      <c r="C15" s="231"/>
      <c r="D15" s="231"/>
      <c r="E15" s="231"/>
      <c r="F15" s="232"/>
      <c r="G15" s="233"/>
      <c r="H15" s="233"/>
      <c r="I15" s="233"/>
      <c r="J15" s="233"/>
      <c r="K15" s="122"/>
      <c r="L15" s="122"/>
      <c r="M15" s="122"/>
      <c r="N15" s="122"/>
      <c r="O15" s="122"/>
      <c r="P15" s="115"/>
    </row>
    <row r="16" spans="1:16" ht="15.75">
      <c r="A16" s="124"/>
      <c r="B16" s="230" t="s">
        <v>494</v>
      </c>
      <c r="C16" s="231"/>
      <c r="D16" s="231"/>
      <c r="E16" s="231"/>
      <c r="F16" s="232"/>
      <c r="G16" s="233"/>
      <c r="H16" s="233"/>
      <c r="I16" s="233"/>
      <c r="J16" s="233"/>
      <c r="K16" s="122"/>
      <c r="L16" s="122"/>
      <c r="M16" s="122"/>
      <c r="N16" s="122"/>
      <c r="O16" s="122"/>
      <c r="P16" s="115"/>
    </row>
    <row r="17" spans="1:16" ht="27.75" customHeight="1">
      <c r="A17" s="519" t="s">
        <v>172</v>
      </c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15"/>
    </row>
    <row r="18" spans="1:16" ht="27.75" customHeight="1">
      <c r="A18" s="397" t="s">
        <v>204</v>
      </c>
      <c r="B18" s="397"/>
      <c r="C18" s="397"/>
      <c r="D18" s="397"/>
      <c r="E18" s="397"/>
      <c r="F18" s="397"/>
      <c r="G18" s="397"/>
      <c r="H18" s="397"/>
      <c r="I18" s="397"/>
      <c r="J18" s="397"/>
      <c r="K18" s="397"/>
      <c r="L18" s="122"/>
      <c r="M18" s="122"/>
      <c r="N18" s="122"/>
      <c r="O18" s="122"/>
      <c r="P18" s="115"/>
    </row>
    <row r="19" spans="1:16" ht="27.75" customHeight="1">
      <c r="A19" s="397" t="s">
        <v>489</v>
      </c>
      <c r="B19" s="397"/>
      <c r="C19" s="397"/>
      <c r="D19" s="397"/>
      <c r="E19" s="397"/>
      <c r="F19" s="397"/>
      <c r="G19" s="397"/>
      <c r="H19" s="397"/>
      <c r="I19" s="397"/>
      <c r="J19" s="397"/>
      <c r="K19" s="397"/>
      <c r="L19" s="122"/>
      <c r="M19" s="122"/>
      <c r="N19" s="122"/>
      <c r="O19" s="122"/>
      <c r="P19" s="115"/>
    </row>
    <row r="20" spans="1:16" ht="26.25" customHeight="1">
      <c r="A20" s="519" t="s">
        <v>154</v>
      </c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2"/>
      <c r="M20" s="122"/>
      <c r="N20" s="122"/>
      <c r="O20" s="122"/>
      <c r="P20" s="115"/>
    </row>
    <row r="21" spans="1:16" ht="29.25" customHeight="1">
      <c r="A21" s="398" t="s">
        <v>173</v>
      </c>
      <c r="B21" s="398"/>
      <c r="C21" s="398"/>
      <c r="D21" s="398"/>
      <c r="E21" s="398"/>
      <c r="F21" s="398"/>
      <c r="G21" s="398"/>
      <c r="H21" s="398"/>
      <c r="I21" s="398"/>
      <c r="J21" s="398"/>
      <c r="K21" s="398"/>
      <c r="L21" s="126"/>
      <c r="M21" s="126"/>
      <c r="N21" s="126"/>
      <c r="O21" s="126"/>
      <c r="P21" s="115"/>
    </row>
    <row r="22" spans="1:16" ht="33" customHeight="1">
      <c r="A22" s="397" t="s">
        <v>174</v>
      </c>
      <c r="B22" s="397"/>
      <c r="C22" s="397"/>
      <c r="D22" s="397"/>
      <c r="E22" s="397"/>
      <c r="F22" s="397"/>
      <c r="G22" s="397"/>
      <c r="H22" s="397"/>
      <c r="I22" s="397"/>
      <c r="J22" s="397"/>
      <c r="K22" s="397"/>
      <c r="L22" s="122"/>
      <c r="M22" s="122"/>
      <c r="N22" s="122"/>
      <c r="O22" s="122"/>
      <c r="P22" s="115"/>
    </row>
    <row r="23" spans="1:16" ht="15.75">
      <c r="A23" s="124" t="s">
        <v>155</v>
      </c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2"/>
      <c r="M23" s="122"/>
      <c r="N23" s="122"/>
      <c r="O23" s="122"/>
      <c r="P23" s="115"/>
    </row>
    <row r="24" spans="1:16" ht="15.75">
      <c r="A24" s="124"/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2"/>
      <c r="M24" s="122"/>
      <c r="N24" s="122"/>
      <c r="O24" s="122"/>
      <c r="P24" s="115"/>
    </row>
    <row r="25" spans="1:16" ht="15.75">
      <c r="A25" s="124" t="s">
        <v>156</v>
      </c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2"/>
      <c r="M25" s="122"/>
      <c r="N25" s="122"/>
      <c r="O25" s="122"/>
      <c r="P25" s="115"/>
    </row>
    <row r="26" spans="1:16" ht="15.75">
      <c r="A26" s="124" t="s">
        <v>157</v>
      </c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2"/>
      <c r="M26" s="122"/>
      <c r="N26" s="122"/>
      <c r="O26" s="122"/>
      <c r="P26" s="115"/>
    </row>
    <row r="27" spans="1:16" ht="15.75">
      <c r="A27" s="124"/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2"/>
      <c r="M27" s="122"/>
      <c r="N27" s="122"/>
      <c r="O27" s="122"/>
      <c r="P27" s="115"/>
    </row>
    <row r="28" spans="1:16" ht="15.75">
      <c r="A28" s="122" t="s">
        <v>158</v>
      </c>
      <c r="B28" s="122"/>
      <c r="C28" s="122"/>
      <c r="D28" s="122"/>
      <c r="E28" s="122"/>
      <c r="G28" s="127"/>
      <c r="H28" s="192"/>
      <c r="I28" s="127"/>
      <c r="J28" s="193"/>
      <c r="K28" s="129"/>
      <c r="L28" s="129"/>
      <c r="M28" s="128"/>
      <c r="N28" s="128"/>
      <c r="O28" s="128"/>
      <c r="P28" s="115"/>
    </row>
    <row r="29" spans="1:16" ht="15.75">
      <c r="A29" s="122"/>
      <c r="B29" s="122"/>
      <c r="C29" s="122"/>
      <c r="D29" s="122"/>
      <c r="E29" s="122"/>
      <c r="G29" s="395" t="s">
        <v>159</v>
      </c>
      <c r="H29" s="395"/>
      <c r="I29" s="395"/>
      <c r="J29" s="395"/>
      <c r="K29" s="130"/>
      <c r="L29" s="122"/>
      <c r="M29" s="128"/>
      <c r="N29" s="128"/>
      <c r="O29" s="128"/>
      <c r="P29" s="115"/>
    </row>
    <row r="30" spans="1:16" ht="15.75">
      <c r="A30" s="128"/>
      <c r="B30" s="128"/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</row>
  </sheetData>
  <mergeCells count="10">
    <mergeCell ref="A1:J1"/>
    <mergeCell ref="A2:J2"/>
    <mergeCell ref="G29:J29"/>
    <mergeCell ref="A6:F6"/>
    <mergeCell ref="A22:K22"/>
    <mergeCell ref="A21:K21"/>
    <mergeCell ref="C4:K4"/>
    <mergeCell ref="A7:K7"/>
    <mergeCell ref="A18:K18"/>
    <mergeCell ref="A19:K19"/>
  </mergeCells>
  <pageMargins left="0.7" right="0.7" top="0.75" bottom="0.75" header="0.3" footer="0.3"/>
  <pageSetup paperSize="9" scale="82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S19"/>
  <sheetViews>
    <sheetView tabSelected="1" zoomScaleNormal="100" zoomScaleSheetLayoutView="100" workbookViewId="0">
      <selection activeCell="D25" sqref="D25"/>
    </sheetView>
  </sheetViews>
  <sheetFormatPr defaultRowHeight="15"/>
  <cols>
    <col min="1" max="1" width="5.42578125" customWidth="1"/>
    <col min="2" max="2" width="55.140625" customWidth="1"/>
    <col min="3" max="3" width="16.5703125" customWidth="1"/>
    <col min="4" max="4" width="20" customWidth="1"/>
    <col min="5" max="5" width="16.5703125" customWidth="1"/>
    <col min="6" max="6" width="15.42578125" customWidth="1"/>
    <col min="7" max="7" width="11.42578125" bestFit="1" customWidth="1"/>
    <col min="10" max="10" width="11.7109375" bestFit="1" customWidth="1"/>
    <col min="12" max="12" width="12" bestFit="1" customWidth="1"/>
    <col min="13" max="13" width="12.42578125" bestFit="1" customWidth="1"/>
    <col min="16" max="16" width="9.85546875" bestFit="1" customWidth="1"/>
  </cols>
  <sheetData>
    <row r="1" spans="1:19" ht="15.75">
      <c r="A1" s="403" t="s">
        <v>99</v>
      </c>
      <c r="B1" s="403"/>
      <c r="C1" s="403"/>
      <c r="D1" s="403"/>
      <c r="E1" s="403"/>
    </row>
    <row r="2" spans="1:19" ht="15.75">
      <c r="A2" s="403" t="s">
        <v>177</v>
      </c>
      <c r="B2" s="403"/>
      <c r="C2" s="403"/>
      <c r="D2" s="403"/>
      <c r="E2" s="403"/>
    </row>
    <row r="3" spans="1:19" ht="84.75" customHeight="1">
      <c r="A3" s="404" t="s">
        <v>459</v>
      </c>
      <c r="B3" s="405"/>
      <c r="C3" s="405"/>
      <c r="D3" s="405"/>
      <c r="E3" s="405"/>
    </row>
    <row r="4" spans="1:19" ht="15.75">
      <c r="A4" s="143"/>
      <c r="B4" s="144"/>
      <c r="C4" s="144"/>
      <c r="D4" s="144"/>
      <c r="E4" s="144"/>
    </row>
    <row r="5" spans="1:19" ht="15.75">
      <c r="A5" s="416" t="s">
        <v>170</v>
      </c>
      <c r="B5" s="416"/>
      <c r="C5" s="359">
        <f>НМЦК!F29</f>
        <v>15.5</v>
      </c>
      <c r="D5" s="194" t="s">
        <v>178</v>
      </c>
      <c r="E5" s="131"/>
    </row>
    <row r="6" spans="1:19" ht="15.75">
      <c r="A6" s="131" t="s">
        <v>97</v>
      </c>
      <c r="B6" s="131"/>
      <c r="C6" s="234">
        <f>НМЦК!F30</f>
        <v>44885</v>
      </c>
      <c r="D6" s="194"/>
      <c r="E6" s="131"/>
    </row>
    <row r="7" spans="1:19" ht="15.75">
      <c r="A7" s="131" t="s">
        <v>98</v>
      </c>
      <c r="B7" s="131"/>
      <c r="C7" s="234">
        <f>НМЦК!F31</f>
        <v>45355</v>
      </c>
      <c r="D7" s="194"/>
      <c r="E7" s="131"/>
    </row>
    <row r="8" spans="1:19" ht="15.75">
      <c r="A8" s="131"/>
      <c r="B8" s="128"/>
      <c r="C8" s="128"/>
      <c r="D8" s="128"/>
      <c r="E8" s="128"/>
    </row>
    <row r="9" spans="1:19" ht="15.75" customHeight="1">
      <c r="A9" s="406" t="s">
        <v>100</v>
      </c>
      <c r="B9" s="407" t="s">
        <v>101</v>
      </c>
      <c r="C9" s="410" t="s">
        <v>169</v>
      </c>
      <c r="D9" s="411"/>
      <c r="E9" s="412"/>
    </row>
    <row r="10" spans="1:19" ht="15.75" customHeight="1">
      <c r="A10" s="406"/>
      <c r="B10" s="408"/>
      <c r="C10" s="413"/>
      <c r="D10" s="414"/>
      <c r="E10" s="415"/>
    </row>
    <row r="11" spans="1:19" ht="15.75">
      <c r="A11" s="406"/>
      <c r="B11" s="409"/>
      <c r="C11" s="132" t="s">
        <v>102</v>
      </c>
      <c r="D11" s="132" t="s">
        <v>121</v>
      </c>
      <c r="E11" s="132" t="s">
        <v>103</v>
      </c>
    </row>
    <row r="12" spans="1:19" ht="30" customHeight="1">
      <c r="A12" s="132">
        <v>1</v>
      </c>
      <c r="B12" s="132">
        <v>2</v>
      </c>
      <c r="C12" s="132">
        <v>3</v>
      </c>
      <c r="D12" s="132">
        <v>4</v>
      </c>
      <c r="E12" s="132">
        <v>5</v>
      </c>
      <c r="F12" s="103"/>
      <c r="G12" s="102"/>
    </row>
    <row r="13" spans="1:19" ht="42" customHeight="1">
      <c r="A13" s="133">
        <v>1</v>
      </c>
      <c r="B13" s="134" t="s">
        <v>104</v>
      </c>
      <c r="C13" s="135">
        <f>НМЦК!G14+НМЦК!G16</f>
        <v>45577616.719999999</v>
      </c>
      <c r="D13" s="135">
        <f t="shared" ref="D13:D14" si="0">C13*0.2</f>
        <v>9115523.3399999999</v>
      </c>
      <c r="E13" s="135">
        <f t="shared" ref="E13:E14" si="1">C13+D13</f>
        <v>54693140.060000002</v>
      </c>
      <c r="G13" s="99"/>
      <c r="H13" s="402"/>
      <c r="I13" s="402"/>
      <c r="J13" s="402"/>
      <c r="K13" s="402"/>
      <c r="L13" s="109"/>
      <c r="M13" s="110"/>
      <c r="N13" s="108"/>
      <c r="O13" s="108"/>
      <c r="P13" s="108"/>
      <c r="Q13" s="108"/>
      <c r="R13" s="108"/>
      <c r="S13" s="108"/>
    </row>
    <row r="14" spans="1:19" ht="35.450000000000003" customHeight="1">
      <c r="A14" s="133">
        <v>2</v>
      </c>
      <c r="B14" s="134" t="s">
        <v>168</v>
      </c>
      <c r="C14" s="135">
        <f>НМЦК!G15+НМЦК!G17</f>
        <v>14749521.51</v>
      </c>
      <c r="D14" s="135">
        <f t="shared" si="0"/>
        <v>2949904.3</v>
      </c>
      <c r="E14" s="135">
        <f t="shared" si="1"/>
        <v>17699425.809999999</v>
      </c>
      <c r="F14" s="101"/>
      <c r="L14" s="108"/>
      <c r="M14" s="108"/>
      <c r="N14" s="108"/>
      <c r="O14" s="108"/>
      <c r="P14" s="108"/>
      <c r="Q14" s="108"/>
      <c r="R14" s="108"/>
      <c r="S14" s="108"/>
    </row>
    <row r="15" spans="1:19" ht="48.75" customHeight="1">
      <c r="A15" s="136"/>
      <c r="B15" s="136" t="s">
        <v>16</v>
      </c>
      <c r="C15" s="137">
        <f>C13+C14</f>
        <v>60327138.229999997</v>
      </c>
      <c r="D15" s="137">
        <f>D13+D14</f>
        <v>12065427.640000001</v>
      </c>
      <c r="E15" s="137">
        <f>E13+E14</f>
        <v>72392565.870000005</v>
      </c>
      <c r="J15" s="99"/>
      <c r="L15" s="99"/>
      <c r="M15" s="113"/>
      <c r="P15" s="99"/>
    </row>
    <row r="16" spans="1:19" ht="31.5">
      <c r="A16" s="138"/>
      <c r="B16" s="139" t="s">
        <v>105</v>
      </c>
      <c r="C16" s="140">
        <f>НМЦК!G18-НМЦК!D18</f>
        <v>1965370.47</v>
      </c>
      <c r="D16" s="140">
        <f>C16*0.2</f>
        <v>393074.09</v>
      </c>
      <c r="E16" s="140">
        <f>C16+D16</f>
        <v>2358444.56</v>
      </c>
      <c r="G16" s="99"/>
      <c r="H16" s="99"/>
    </row>
    <row r="17" spans="1:6" ht="15.75">
      <c r="A17" s="96"/>
      <c r="B17" s="97"/>
      <c r="C17" s="98"/>
      <c r="D17" s="98"/>
      <c r="E17" s="98" t="s">
        <v>77</v>
      </c>
      <c r="F17" s="112"/>
    </row>
    <row r="18" spans="1:6" ht="15.75">
      <c r="A18" s="128"/>
      <c r="B18" s="128"/>
      <c r="C18" s="219"/>
      <c r="D18" s="141"/>
      <c r="E18" s="141"/>
      <c r="F18" s="111"/>
    </row>
    <row r="19" spans="1:6" ht="15.75">
      <c r="A19" s="128"/>
      <c r="B19" s="122" t="s">
        <v>163</v>
      </c>
      <c r="C19" s="142">
        <f>НМЦК!G16+НМЦК!G17</f>
        <v>4432626</v>
      </c>
      <c r="D19" s="142">
        <f>C19*0.2</f>
        <v>886525.2</v>
      </c>
      <c r="E19" s="142">
        <f>C19+D19</f>
        <v>5319151.2</v>
      </c>
    </row>
  </sheetData>
  <mergeCells count="8">
    <mergeCell ref="H13:K13"/>
    <mergeCell ref="A1:E1"/>
    <mergeCell ref="A3:E3"/>
    <mergeCell ref="A9:A11"/>
    <mergeCell ref="B9:B11"/>
    <mergeCell ref="A2:E2"/>
    <mergeCell ref="C9:E10"/>
    <mergeCell ref="A5:B5"/>
  </mergeCells>
  <pageMargins left="0.7" right="0.7" top="0.75" bottom="0.75" header="0.3" footer="0.3"/>
  <pageSetup paperSize="9" scale="76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I44"/>
  <sheetViews>
    <sheetView topLeftCell="A10" zoomScaleNormal="100" zoomScaleSheetLayoutView="85" workbookViewId="0">
      <selection activeCell="G20" sqref="G20"/>
    </sheetView>
  </sheetViews>
  <sheetFormatPr defaultRowHeight="15"/>
  <cols>
    <col min="1" max="1" width="40" customWidth="1"/>
    <col min="2" max="2" width="25.140625" customWidth="1"/>
    <col min="3" max="3" width="15.28515625" customWidth="1"/>
    <col min="4" max="4" width="25.85546875" customWidth="1"/>
    <col min="5" max="5" width="15.28515625" customWidth="1"/>
    <col min="6" max="6" width="19.7109375" customWidth="1"/>
    <col min="7" max="7" width="26.7109375" customWidth="1"/>
    <col min="8" max="8" width="10.28515625" bestFit="1" customWidth="1"/>
    <col min="257" max="257" width="40" customWidth="1"/>
    <col min="258" max="258" width="25.140625" customWidth="1"/>
    <col min="259" max="259" width="15.28515625" customWidth="1"/>
    <col min="260" max="260" width="25.85546875" customWidth="1"/>
    <col min="261" max="261" width="15.28515625" customWidth="1"/>
    <col min="262" max="262" width="19.7109375" customWidth="1"/>
    <col min="263" max="263" width="26.7109375" customWidth="1"/>
    <col min="264" max="264" width="10.28515625" bestFit="1" customWidth="1"/>
    <col min="513" max="513" width="40" customWidth="1"/>
    <col min="514" max="514" width="25.140625" customWidth="1"/>
    <col min="515" max="515" width="15.28515625" customWidth="1"/>
    <col min="516" max="516" width="25.85546875" customWidth="1"/>
    <col min="517" max="517" width="15.28515625" customWidth="1"/>
    <col min="518" max="518" width="19.7109375" customWidth="1"/>
    <col min="519" max="519" width="26.7109375" customWidth="1"/>
    <col min="520" max="520" width="10.28515625" bestFit="1" customWidth="1"/>
    <col min="769" max="769" width="40" customWidth="1"/>
    <col min="770" max="770" width="25.140625" customWidth="1"/>
    <col min="771" max="771" width="15.28515625" customWidth="1"/>
    <col min="772" max="772" width="25.85546875" customWidth="1"/>
    <col min="773" max="773" width="15.28515625" customWidth="1"/>
    <col min="774" max="774" width="19.7109375" customWidth="1"/>
    <col min="775" max="775" width="26.7109375" customWidth="1"/>
    <col min="776" max="776" width="10.28515625" bestFit="1" customWidth="1"/>
    <col min="1025" max="1025" width="40" customWidth="1"/>
    <col min="1026" max="1026" width="25.140625" customWidth="1"/>
    <col min="1027" max="1027" width="15.28515625" customWidth="1"/>
    <col min="1028" max="1028" width="25.85546875" customWidth="1"/>
    <col min="1029" max="1029" width="15.28515625" customWidth="1"/>
    <col min="1030" max="1030" width="19.7109375" customWidth="1"/>
    <col min="1031" max="1031" width="26.7109375" customWidth="1"/>
    <col min="1032" max="1032" width="10.28515625" bestFit="1" customWidth="1"/>
    <col min="1281" max="1281" width="40" customWidth="1"/>
    <col min="1282" max="1282" width="25.140625" customWidth="1"/>
    <col min="1283" max="1283" width="15.28515625" customWidth="1"/>
    <col min="1284" max="1284" width="25.85546875" customWidth="1"/>
    <col min="1285" max="1285" width="15.28515625" customWidth="1"/>
    <col min="1286" max="1286" width="19.7109375" customWidth="1"/>
    <col min="1287" max="1287" width="26.7109375" customWidth="1"/>
    <col min="1288" max="1288" width="10.28515625" bestFit="1" customWidth="1"/>
    <col min="1537" max="1537" width="40" customWidth="1"/>
    <col min="1538" max="1538" width="25.140625" customWidth="1"/>
    <col min="1539" max="1539" width="15.28515625" customWidth="1"/>
    <col min="1540" max="1540" width="25.85546875" customWidth="1"/>
    <col min="1541" max="1541" width="15.28515625" customWidth="1"/>
    <col min="1542" max="1542" width="19.7109375" customWidth="1"/>
    <col min="1543" max="1543" width="26.7109375" customWidth="1"/>
    <col min="1544" max="1544" width="10.28515625" bestFit="1" customWidth="1"/>
    <col min="1793" max="1793" width="40" customWidth="1"/>
    <col min="1794" max="1794" width="25.140625" customWidth="1"/>
    <col min="1795" max="1795" width="15.28515625" customWidth="1"/>
    <col min="1796" max="1796" width="25.85546875" customWidth="1"/>
    <col min="1797" max="1797" width="15.28515625" customWidth="1"/>
    <col min="1798" max="1798" width="19.7109375" customWidth="1"/>
    <col min="1799" max="1799" width="26.7109375" customWidth="1"/>
    <col min="1800" max="1800" width="10.28515625" bestFit="1" customWidth="1"/>
    <col min="2049" max="2049" width="40" customWidth="1"/>
    <col min="2050" max="2050" width="25.140625" customWidth="1"/>
    <col min="2051" max="2051" width="15.28515625" customWidth="1"/>
    <col min="2052" max="2052" width="25.85546875" customWidth="1"/>
    <col min="2053" max="2053" width="15.28515625" customWidth="1"/>
    <col min="2054" max="2054" width="19.7109375" customWidth="1"/>
    <col min="2055" max="2055" width="26.7109375" customWidth="1"/>
    <col min="2056" max="2056" width="10.28515625" bestFit="1" customWidth="1"/>
    <col min="2305" max="2305" width="40" customWidth="1"/>
    <col min="2306" max="2306" width="25.140625" customWidth="1"/>
    <col min="2307" max="2307" width="15.28515625" customWidth="1"/>
    <col min="2308" max="2308" width="25.85546875" customWidth="1"/>
    <col min="2309" max="2309" width="15.28515625" customWidth="1"/>
    <col min="2310" max="2310" width="19.7109375" customWidth="1"/>
    <col min="2311" max="2311" width="26.7109375" customWidth="1"/>
    <col min="2312" max="2312" width="10.28515625" bestFit="1" customWidth="1"/>
    <col min="2561" max="2561" width="40" customWidth="1"/>
    <col min="2562" max="2562" width="25.140625" customWidth="1"/>
    <col min="2563" max="2563" width="15.28515625" customWidth="1"/>
    <col min="2564" max="2564" width="25.85546875" customWidth="1"/>
    <col min="2565" max="2565" width="15.28515625" customWidth="1"/>
    <col min="2566" max="2566" width="19.7109375" customWidth="1"/>
    <col min="2567" max="2567" width="26.7109375" customWidth="1"/>
    <col min="2568" max="2568" width="10.28515625" bestFit="1" customWidth="1"/>
    <col min="2817" max="2817" width="40" customWidth="1"/>
    <col min="2818" max="2818" width="25.140625" customWidth="1"/>
    <col min="2819" max="2819" width="15.28515625" customWidth="1"/>
    <col min="2820" max="2820" width="25.85546875" customWidth="1"/>
    <col min="2821" max="2821" width="15.28515625" customWidth="1"/>
    <col min="2822" max="2822" width="19.7109375" customWidth="1"/>
    <col min="2823" max="2823" width="26.7109375" customWidth="1"/>
    <col min="2824" max="2824" width="10.28515625" bestFit="1" customWidth="1"/>
    <col min="3073" max="3073" width="40" customWidth="1"/>
    <col min="3074" max="3074" width="25.140625" customWidth="1"/>
    <col min="3075" max="3075" width="15.28515625" customWidth="1"/>
    <col min="3076" max="3076" width="25.85546875" customWidth="1"/>
    <col min="3077" max="3077" width="15.28515625" customWidth="1"/>
    <col min="3078" max="3078" width="19.7109375" customWidth="1"/>
    <col min="3079" max="3079" width="26.7109375" customWidth="1"/>
    <col min="3080" max="3080" width="10.28515625" bestFit="1" customWidth="1"/>
    <col min="3329" max="3329" width="40" customWidth="1"/>
    <col min="3330" max="3330" width="25.140625" customWidth="1"/>
    <col min="3331" max="3331" width="15.28515625" customWidth="1"/>
    <col min="3332" max="3332" width="25.85546875" customWidth="1"/>
    <col min="3333" max="3333" width="15.28515625" customWidth="1"/>
    <col min="3334" max="3334" width="19.7109375" customWidth="1"/>
    <col min="3335" max="3335" width="26.7109375" customWidth="1"/>
    <col min="3336" max="3336" width="10.28515625" bestFit="1" customWidth="1"/>
    <col min="3585" max="3585" width="40" customWidth="1"/>
    <col min="3586" max="3586" width="25.140625" customWidth="1"/>
    <col min="3587" max="3587" width="15.28515625" customWidth="1"/>
    <col min="3588" max="3588" width="25.85546875" customWidth="1"/>
    <col min="3589" max="3589" width="15.28515625" customWidth="1"/>
    <col min="3590" max="3590" width="19.7109375" customWidth="1"/>
    <col min="3591" max="3591" width="26.7109375" customWidth="1"/>
    <col min="3592" max="3592" width="10.28515625" bestFit="1" customWidth="1"/>
    <col min="3841" max="3841" width="40" customWidth="1"/>
    <col min="3842" max="3842" width="25.140625" customWidth="1"/>
    <col min="3843" max="3843" width="15.28515625" customWidth="1"/>
    <col min="3844" max="3844" width="25.85546875" customWidth="1"/>
    <col min="3845" max="3845" width="15.28515625" customWidth="1"/>
    <col min="3846" max="3846" width="19.7109375" customWidth="1"/>
    <col min="3847" max="3847" width="26.7109375" customWidth="1"/>
    <col min="3848" max="3848" width="10.28515625" bestFit="1" customWidth="1"/>
    <col min="4097" max="4097" width="40" customWidth="1"/>
    <col min="4098" max="4098" width="25.140625" customWidth="1"/>
    <col min="4099" max="4099" width="15.28515625" customWidth="1"/>
    <col min="4100" max="4100" width="25.85546875" customWidth="1"/>
    <col min="4101" max="4101" width="15.28515625" customWidth="1"/>
    <col min="4102" max="4102" width="19.7109375" customWidth="1"/>
    <col min="4103" max="4103" width="26.7109375" customWidth="1"/>
    <col min="4104" max="4104" width="10.28515625" bestFit="1" customWidth="1"/>
    <col min="4353" max="4353" width="40" customWidth="1"/>
    <col min="4354" max="4354" width="25.140625" customWidth="1"/>
    <col min="4355" max="4355" width="15.28515625" customWidth="1"/>
    <col min="4356" max="4356" width="25.85546875" customWidth="1"/>
    <col min="4357" max="4357" width="15.28515625" customWidth="1"/>
    <col min="4358" max="4358" width="19.7109375" customWidth="1"/>
    <col min="4359" max="4359" width="26.7109375" customWidth="1"/>
    <col min="4360" max="4360" width="10.28515625" bestFit="1" customWidth="1"/>
    <col min="4609" max="4609" width="40" customWidth="1"/>
    <col min="4610" max="4610" width="25.140625" customWidth="1"/>
    <col min="4611" max="4611" width="15.28515625" customWidth="1"/>
    <col min="4612" max="4612" width="25.85546875" customWidth="1"/>
    <col min="4613" max="4613" width="15.28515625" customWidth="1"/>
    <col min="4614" max="4614" width="19.7109375" customWidth="1"/>
    <col min="4615" max="4615" width="26.7109375" customWidth="1"/>
    <col min="4616" max="4616" width="10.28515625" bestFit="1" customWidth="1"/>
    <col min="4865" max="4865" width="40" customWidth="1"/>
    <col min="4866" max="4866" width="25.140625" customWidth="1"/>
    <col min="4867" max="4867" width="15.28515625" customWidth="1"/>
    <col min="4868" max="4868" width="25.85546875" customWidth="1"/>
    <col min="4869" max="4869" width="15.28515625" customWidth="1"/>
    <col min="4870" max="4870" width="19.7109375" customWidth="1"/>
    <col min="4871" max="4871" width="26.7109375" customWidth="1"/>
    <col min="4872" max="4872" width="10.28515625" bestFit="1" customWidth="1"/>
    <col min="5121" max="5121" width="40" customWidth="1"/>
    <col min="5122" max="5122" width="25.140625" customWidth="1"/>
    <col min="5123" max="5123" width="15.28515625" customWidth="1"/>
    <col min="5124" max="5124" width="25.85546875" customWidth="1"/>
    <col min="5125" max="5125" width="15.28515625" customWidth="1"/>
    <col min="5126" max="5126" width="19.7109375" customWidth="1"/>
    <col min="5127" max="5127" width="26.7109375" customWidth="1"/>
    <col min="5128" max="5128" width="10.28515625" bestFit="1" customWidth="1"/>
    <col min="5377" max="5377" width="40" customWidth="1"/>
    <col min="5378" max="5378" width="25.140625" customWidth="1"/>
    <col min="5379" max="5379" width="15.28515625" customWidth="1"/>
    <col min="5380" max="5380" width="25.85546875" customWidth="1"/>
    <col min="5381" max="5381" width="15.28515625" customWidth="1"/>
    <col min="5382" max="5382" width="19.7109375" customWidth="1"/>
    <col min="5383" max="5383" width="26.7109375" customWidth="1"/>
    <col min="5384" max="5384" width="10.28515625" bestFit="1" customWidth="1"/>
    <col min="5633" max="5633" width="40" customWidth="1"/>
    <col min="5634" max="5634" width="25.140625" customWidth="1"/>
    <col min="5635" max="5635" width="15.28515625" customWidth="1"/>
    <col min="5636" max="5636" width="25.85546875" customWidth="1"/>
    <col min="5637" max="5637" width="15.28515625" customWidth="1"/>
    <col min="5638" max="5638" width="19.7109375" customWidth="1"/>
    <col min="5639" max="5639" width="26.7109375" customWidth="1"/>
    <col min="5640" max="5640" width="10.28515625" bestFit="1" customWidth="1"/>
    <col min="5889" max="5889" width="40" customWidth="1"/>
    <col min="5890" max="5890" width="25.140625" customWidth="1"/>
    <col min="5891" max="5891" width="15.28515625" customWidth="1"/>
    <col min="5892" max="5892" width="25.85546875" customWidth="1"/>
    <col min="5893" max="5893" width="15.28515625" customWidth="1"/>
    <col min="5894" max="5894" width="19.7109375" customWidth="1"/>
    <col min="5895" max="5895" width="26.7109375" customWidth="1"/>
    <col min="5896" max="5896" width="10.28515625" bestFit="1" customWidth="1"/>
    <col min="6145" max="6145" width="40" customWidth="1"/>
    <col min="6146" max="6146" width="25.140625" customWidth="1"/>
    <col min="6147" max="6147" width="15.28515625" customWidth="1"/>
    <col min="6148" max="6148" width="25.85546875" customWidth="1"/>
    <col min="6149" max="6149" width="15.28515625" customWidth="1"/>
    <col min="6150" max="6150" width="19.7109375" customWidth="1"/>
    <col min="6151" max="6151" width="26.7109375" customWidth="1"/>
    <col min="6152" max="6152" width="10.28515625" bestFit="1" customWidth="1"/>
    <col min="6401" max="6401" width="40" customWidth="1"/>
    <col min="6402" max="6402" width="25.140625" customWidth="1"/>
    <col min="6403" max="6403" width="15.28515625" customWidth="1"/>
    <col min="6404" max="6404" width="25.85546875" customWidth="1"/>
    <col min="6405" max="6405" width="15.28515625" customWidth="1"/>
    <col min="6406" max="6406" width="19.7109375" customWidth="1"/>
    <col min="6407" max="6407" width="26.7109375" customWidth="1"/>
    <col min="6408" max="6408" width="10.28515625" bestFit="1" customWidth="1"/>
    <col min="6657" max="6657" width="40" customWidth="1"/>
    <col min="6658" max="6658" width="25.140625" customWidth="1"/>
    <col min="6659" max="6659" width="15.28515625" customWidth="1"/>
    <col min="6660" max="6660" width="25.85546875" customWidth="1"/>
    <col min="6661" max="6661" width="15.28515625" customWidth="1"/>
    <col min="6662" max="6662" width="19.7109375" customWidth="1"/>
    <col min="6663" max="6663" width="26.7109375" customWidth="1"/>
    <col min="6664" max="6664" width="10.28515625" bestFit="1" customWidth="1"/>
    <col min="6913" max="6913" width="40" customWidth="1"/>
    <col min="6914" max="6914" width="25.140625" customWidth="1"/>
    <col min="6915" max="6915" width="15.28515625" customWidth="1"/>
    <col min="6916" max="6916" width="25.85546875" customWidth="1"/>
    <col min="6917" max="6917" width="15.28515625" customWidth="1"/>
    <col min="6918" max="6918" width="19.7109375" customWidth="1"/>
    <col min="6919" max="6919" width="26.7109375" customWidth="1"/>
    <col min="6920" max="6920" width="10.28515625" bestFit="1" customWidth="1"/>
    <col min="7169" max="7169" width="40" customWidth="1"/>
    <col min="7170" max="7170" width="25.140625" customWidth="1"/>
    <col min="7171" max="7171" width="15.28515625" customWidth="1"/>
    <col min="7172" max="7172" width="25.85546875" customWidth="1"/>
    <col min="7173" max="7173" width="15.28515625" customWidth="1"/>
    <col min="7174" max="7174" width="19.7109375" customWidth="1"/>
    <col min="7175" max="7175" width="26.7109375" customWidth="1"/>
    <col min="7176" max="7176" width="10.28515625" bestFit="1" customWidth="1"/>
    <col min="7425" max="7425" width="40" customWidth="1"/>
    <col min="7426" max="7426" width="25.140625" customWidth="1"/>
    <col min="7427" max="7427" width="15.28515625" customWidth="1"/>
    <col min="7428" max="7428" width="25.85546875" customWidth="1"/>
    <col min="7429" max="7429" width="15.28515625" customWidth="1"/>
    <col min="7430" max="7430" width="19.7109375" customWidth="1"/>
    <col min="7431" max="7431" width="26.7109375" customWidth="1"/>
    <col min="7432" max="7432" width="10.28515625" bestFit="1" customWidth="1"/>
    <col min="7681" max="7681" width="40" customWidth="1"/>
    <col min="7682" max="7682" width="25.140625" customWidth="1"/>
    <col min="7683" max="7683" width="15.28515625" customWidth="1"/>
    <col min="7684" max="7684" width="25.85546875" customWidth="1"/>
    <col min="7685" max="7685" width="15.28515625" customWidth="1"/>
    <col min="7686" max="7686" width="19.7109375" customWidth="1"/>
    <col min="7687" max="7687" width="26.7109375" customWidth="1"/>
    <col min="7688" max="7688" width="10.28515625" bestFit="1" customWidth="1"/>
    <col min="7937" max="7937" width="40" customWidth="1"/>
    <col min="7938" max="7938" width="25.140625" customWidth="1"/>
    <col min="7939" max="7939" width="15.28515625" customWidth="1"/>
    <col min="7940" max="7940" width="25.85546875" customWidth="1"/>
    <col min="7941" max="7941" width="15.28515625" customWidth="1"/>
    <col min="7942" max="7942" width="19.7109375" customWidth="1"/>
    <col min="7943" max="7943" width="26.7109375" customWidth="1"/>
    <col min="7944" max="7944" width="10.28515625" bestFit="1" customWidth="1"/>
    <col min="8193" max="8193" width="40" customWidth="1"/>
    <col min="8194" max="8194" width="25.140625" customWidth="1"/>
    <col min="8195" max="8195" width="15.28515625" customWidth="1"/>
    <col min="8196" max="8196" width="25.85546875" customWidth="1"/>
    <col min="8197" max="8197" width="15.28515625" customWidth="1"/>
    <col min="8198" max="8198" width="19.7109375" customWidth="1"/>
    <col min="8199" max="8199" width="26.7109375" customWidth="1"/>
    <col min="8200" max="8200" width="10.28515625" bestFit="1" customWidth="1"/>
    <col min="8449" max="8449" width="40" customWidth="1"/>
    <col min="8450" max="8450" width="25.140625" customWidth="1"/>
    <col min="8451" max="8451" width="15.28515625" customWidth="1"/>
    <col min="8452" max="8452" width="25.85546875" customWidth="1"/>
    <col min="8453" max="8453" width="15.28515625" customWidth="1"/>
    <col min="8454" max="8454" width="19.7109375" customWidth="1"/>
    <col min="8455" max="8455" width="26.7109375" customWidth="1"/>
    <col min="8456" max="8456" width="10.28515625" bestFit="1" customWidth="1"/>
    <col min="8705" max="8705" width="40" customWidth="1"/>
    <col min="8706" max="8706" width="25.140625" customWidth="1"/>
    <col min="8707" max="8707" width="15.28515625" customWidth="1"/>
    <col min="8708" max="8708" width="25.85546875" customWidth="1"/>
    <col min="8709" max="8709" width="15.28515625" customWidth="1"/>
    <col min="8710" max="8710" width="19.7109375" customWidth="1"/>
    <col min="8711" max="8711" width="26.7109375" customWidth="1"/>
    <col min="8712" max="8712" width="10.28515625" bestFit="1" customWidth="1"/>
    <col min="8961" max="8961" width="40" customWidth="1"/>
    <col min="8962" max="8962" width="25.140625" customWidth="1"/>
    <col min="8963" max="8963" width="15.28515625" customWidth="1"/>
    <col min="8964" max="8964" width="25.85546875" customWidth="1"/>
    <col min="8965" max="8965" width="15.28515625" customWidth="1"/>
    <col min="8966" max="8966" width="19.7109375" customWidth="1"/>
    <col min="8967" max="8967" width="26.7109375" customWidth="1"/>
    <col min="8968" max="8968" width="10.28515625" bestFit="1" customWidth="1"/>
    <col min="9217" max="9217" width="40" customWidth="1"/>
    <col min="9218" max="9218" width="25.140625" customWidth="1"/>
    <col min="9219" max="9219" width="15.28515625" customWidth="1"/>
    <col min="9220" max="9220" width="25.85546875" customWidth="1"/>
    <col min="9221" max="9221" width="15.28515625" customWidth="1"/>
    <col min="9222" max="9222" width="19.7109375" customWidth="1"/>
    <col min="9223" max="9223" width="26.7109375" customWidth="1"/>
    <col min="9224" max="9224" width="10.28515625" bestFit="1" customWidth="1"/>
    <col min="9473" max="9473" width="40" customWidth="1"/>
    <col min="9474" max="9474" width="25.140625" customWidth="1"/>
    <col min="9475" max="9475" width="15.28515625" customWidth="1"/>
    <col min="9476" max="9476" width="25.85546875" customWidth="1"/>
    <col min="9477" max="9477" width="15.28515625" customWidth="1"/>
    <col min="9478" max="9478" width="19.7109375" customWidth="1"/>
    <col min="9479" max="9479" width="26.7109375" customWidth="1"/>
    <col min="9480" max="9480" width="10.28515625" bestFit="1" customWidth="1"/>
    <col min="9729" max="9729" width="40" customWidth="1"/>
    <col min="9730" max="9730" width="25.140625" customWidth="1"/>
    <col min="9731" max="9731" width="15.28515625" customWidth="1"/>
    <col min="9732" max="9732" width="25.85546875" customWidth="1"/>
    <col min="9733" max="9733" width="15.28515625" customWidth="1"/>
    <col min="9734" max="9734" width="19.7109375" customWidth="1"/>
    <col min="9735" max="9735" width="26.7109375" customWidth="1"/>
    <col min="9736" max="9736" width="10.28515625" bestFit="1" customWidth="1"/>
    <col min="9985" max="9985" width="40" customWidth="1"/>
    <col min="9986" max="9986" width="25.140625" customWidth="1"/>
    <col min="9987" max="9987" width="15.28515625" customWidth="1"/>
    <col min="9988" max="9988" width="25.85546875" customWidth="1"/>
    <col min="9989" max="9989" width="15.28515625" customWidth="1"/>
    <col min="9990" max="9990" width="19.7109375" customWidth="1"/>
    <col min="9991" max="9991" width="26.7109375" customWidth="1"/>
    <col min="9992" max="9992" width="10.28515625" bestFit="1" customWidth="1"/>
    <col min="10241" max="10241" width="40" customWidth="1"/>
    <col min="10242" max="10242" width="25.140625" customWidth="1"/>
    <col min="10243" max="10243" width="15.28515625" customWidth="1"/>
    <col min="10244" max="10244" width="25.85546875" customWidth="1"/>
    <col min="10245" max="10245" width="15.28515625" customWidth="1"/>
    <col min="10246" max="10246" width="19.7109375" customWidth="1"/>
    <col min="10247" max="10247" width="26.7109375" customWidth="1"/>
    <col min="10248" max="10248" width="10.28515625" bestFit="1" customWidth="1"/>
    <col min="10497" max="10497" width="40" customWidth="1"/>
    <col min="10498" max="10498" width="25.140625" customWidth="1"/>
    <col min="10499" max="10499" width="15.28515625" customWidth="1"/>
    <col min="10500" max="10500" width="25.85546875" customWidth="1"/>
    <col min="10501" max="10501" width="15.28515625" customWidth="1"/>
    <col min="10502" max="10502" width="19.7109375" customWidth="1"/>
    <col min="10503" max="10503" width="26.7109375" customWidth="1"/>
    <col min="10504" max="10504" width="10.28515625" bestFit="1" customWidth="1"/>
    <col min="10753" max="10753" width="40" customWidth="1"/>
    <col min="10754" max="10754" width="25.140625" customWidth="1"/>
    <col min="10755" max="10755" width="15.28515625" customWidth="1"/>
    <col min="10756" max="10756" width="25.85546875" customWidth="1"/>
    <col min="10757" max="10757" width="15.28515625" customWidth="1"/>
    <col min="10758" max="10758" width="19.7109375" customWidth="1"/>
    <col min="10759" max="10759" width="26.7109375" customWidth="1"/>
    <col min="10760" max="10760" width="10.28515625" bestFit="1" customWidth="1"/>
    <col min="11009" max="11009" width="40" customWidth="1"/>
    <col min="11010" max="11010" width="25.140625" customWidth="1"/>
    <col min="11011" max="11011" width="15.28515625" customWidth="1"/>
    <col min="11012" max="11012" width="25.85546875" customWidth="1"/>
    <col min="11013" max="11013" width="15.28515625" customWidth="1"/>
    <col min="11014" max="11014" width="19.7109375" customWidth="1"/>
    <col min="11015" max="11015" width="26.7109375" customWidth="1"/>
    <col min="11016" max="11016" width="10.28515625" bestFit="1" customWidth="1"/>
    <col min="11265" max="11265" width="40" customWidth="1"/>
    <col min="11266" max="11266" width="25.140625" customWidth="1"/>
    <col min="11267" max="11267" width="15.28515625" customWidth="1"/>
    <col min="11268" max="11268" width="25.85546875" customWidth="1"/>
    <col min="11269" max="11269" width="15.28515625" customWidth="1"/>
    <col min="11270" max="11270" width="19.7109375" customWidth="1"/>
    <col min="11271" max="11271" width="26.7109375" customWidth="1"/>
    <col min="11272" max="11272" width="10.28515625" bestFit="1" customWidth="1"/>
    <col min="11521" max="11521" width="40" customWidth="1"/>
    <col min="11522" max="11522" width="25.140625" customWidth="1"/>
    <col min="11523" max="11523" width="15.28515625" customWidth="1"/>
    <col min="11524" max="11524" width="25.85546875" customWidth="1"/>
    <col min="11525" max="11525" width="15.28515625" customWidth="1"/>
    <col min="11526" max="11526" width="19.7109375" customWidth="1"/>
    <col min="11527" max="11527" width="26.7109375" customWidth="1"/>
    <col min="11528" max="11528" width="10.28515625" bestFit="1" customWidth="1"/>
    <col min="11777" max="11777" width="40" customWidth="1"/>
    <col min="11778" max="11778" width="25.140625" customWidth="1"/>
    <col min="11779" max="11779" width="15.28515625" customWidth="1"/>
    <col min="11780" max="11780" width="25.85546875" customWidth="1"/>
    <col min="11781" max="11781" width="15.28515625" customWidth="1"/>
    <col min="11782" max="11782" width="19.7109375" customWidth="1"/>
    <col min="11783" max="11783" width="26.7109375" customWidth="1"/>
    <col min="11784" max="11784" width="10.28515625" bestFit="1" customWidth="1"/>
    <col min="12033" max="12033" width="40" customWidth="1"/>
    <col min="12034" max="12034" width="25.140625" customWidth="1"/>
    <col min="12035" max="12035" width="15.28515625" customWidth="1"/>
    <col min="12036" max="12036" width="25.85546875" customWidth="1"/>
    <col min="12037" max="12037" width="15.28515625" customWidth="1"/>
    <col min="12038" max="12038" width="19.7109375" customWidth="1"/>
    <col min="12039" max="12039" width="26.7109375" customWidth="1"/>
    <col min="12040" max="12040" width="10.28515625" bestFit="1" customWidth="1"/>
    <col min="12289" max="12289" width="40" customWidth="1"/>
    <col min="12290" max="12290" width="25.140625" customWidth="1"/>
    <col min="12291" max="12291" width="15.28515625" customWidth="1"/>
    <col min="12292" max="12292" width="25.85546875" customWidth="1"/>
    <col min="12293" max="12293" width="15.28515625" customWidth="1"/>
    <col min="12294" max="12294" width="19.7109375" customWidth="1"/>
    <col min="12295" max="12295" width="26.7109375" customWidth="1"/>
    <col min="12296" max="12296" width="10.28515625" bestFit="1" customWidth="1"/>
    <col min="12545" max="12545" width="40" customWidth="1"/>
    <col min="12546" max="12546" width="25.140625" customWidth="1"/>
    <col min="12547" max="12547" width="15.28515625" customWidth="1"/>
    <col min="12548" max="12548" width="25.85546875" customWidth="1"/>
    <col min="12549" max="12549" width="15.28515625" customWidth="1"/>
    <col min="12550" max="12550" width="19.7109375" customWidth="1"/>
    <col min="12551" max="12551" width="26.7109375" customWidth="1"/>
    <col min="12552" max="12552" width="10.28515625" bestFit="1" customWidth="1"/>
    <col min="12801" max="12801" width="40" customWidth="1"/>
    <col min="12802" max="12802" width="25.140625" customWidth="1"/>
    <col min="12803" max="12803" width="15.28515625" customWidth="1"/>
    <col min="12804" max="12804" width="25.85546875" customWidth="1"/>
    <col min="12805" max="12805" width="15.28515625" customWidth="1"/>
    <col min="12806" max="12806" width="19.7109375" customWidth="1"/>
    <col min="12807" max="12807" width="26.7109375" customWidth="1"/>
    <col min="12808" max="12808" width="10.28515625" bestFit="1" customWidth="1"/>
    <col min="13057" max="13057" width="40" customWidth="1"/>
    <col min="13058" max="13058" width="25.140625" customWidth="1"/>
    <col min="13059" max="13059" width="15.28515625" customWidth="1"/>
    <col min="13060" max="13060" width="25.85546875" customWidth="1"/>
    <col min="13061" max="13061" width="15.28515625" customWidth="1"/>
    <col min="13062" max="13062" width="19.7109375" customWidth="1"/>
    <col min="13063" max="13063" width="26.7109375" customWidth="1"/>
    <col min="13064" max="13064" width="10.28515625" bestFit="1" customWidth="1"/>
    <col min="13313" max="13313" width="40" customWidth="1"/>
    <col min="13314" max="13314" width="25.140625" customWidth="1"/>
    <col min="13315" max="13315" width="15.28515625" customWidth="1"/>
    <col min="13316" max="13316" width="25.85546875" customWidth="1"/>
    <col min="13317" max="13317" width="15.28515625" customWidth="1"/>
    <col min="13318" max="13318" width="19.7109375" customWidth="1"/>
    <col min="13319" max="13319" width="26.7109375" customWidth="1"/>
    <col min="13320" max="13320" width="10.28515625" bestFit="1" customWidth="1"/>
    <col min="13569" max="13569" width="40" customWidth="1"/>
    <col min="13570" max="13570" width="25.140625" customWidth="1"/>
    <col min="13571" max="13571" width="15.28515625" customWidth="1"/>
    <col min="13572" max="13572" width="25.85546875" customWidth="1"/>
    <col min="13573" max="13573" width="15.28515625" customWidth="1"/>
    <col min="13574" max="13574" width="19.7109375" customWidth="1"/>
    <col min="13575" max="13575" width="26.7109375" customWidth="1"/>
    <col min="13576" max="13576" width="10.28515625" bestFit="1" customWidth="1"/>
    <col min="13825" max="13825" width="40" customWidth="1"/>
    <col min="13826" max="13826" width="25.140625" customWidth="1"/>
    <col min="13827" max="13827" width="15.28515625" customWidth="1"/>
    <col min="13828" max="13828" width="25.85546875" customWidth="1"/>
    <col min="13829" max="13829" width="15.28515625" customWidth="1"/>
    <col min="13830" max="13830" width="19.7109375" customWidth="1"/>
    <col min="13831" max="13831" width="26.7109375" customWidth="1"/>
    <col min="13832" max="13832" width="10.28515625" bestFit="1" customWidth="1"/>
    <col min="14081" max="14081" width="40" customWidth="1"/>
    <col min="14082" max="14082" width="25.140625" customWidth="1"/>
    <col min="14083" max="14083" width="15.28515625" customWidth="1"/>
    <col min="14084" max="14084" width="25.85546875" customWidth="1"/>
    <col min="14085" max="14085" width="15.28515625" customWidth="1"/>
    <col min="14086" max="14086" width="19.7109375" customWidth="1"/>
    <col min="14087" max="14087" width="26.7109375" customWidth="1"/>
    <col min="14088" max="14088" width="10.28515625" bestFit="1" customWidth="1"/>
    <col min="14337" max="14337" width="40" customWidth="1"/>
    <col min="14338" max="14338" width="25.140625" customWidth="1"/>
    <col min="14339" max="14339" width="15.28515625" customWidth="1"/>
    <col min="14340" max="14340" width="25.85546875" customWidth="1"/>
    <col min="14341" max="14341" width="15.28515625" customWidth="1"/>
    <col min="14342" max="14342" width="19.7109375" customWidth="1"/>
    <col min="14343" max="14343" width="26.7109375" customWidth="1"/>
    <col min="14344" max="14344" width="10.28515625" bestFit="1" customWidth="1"/>
    <col min="14593" max="14593" width="40" customWidth="1"/>
    <col min="14594" max="14594" width="25.140625" customWidth="1"/>
    <col min="14595" max="14595" width="15.28515625" customWidth="1"/>
    <col min="14596" max="14596" width="25.85546875" customWidth="1"/>
    <col min="14597" max="14597" width="15.28515625" customWidth="1"/>
    <col min="14598" max="14598" width="19.7109375" customWidth="1"/>
    <col min="14599" max="14599" width="26.7109375" customWidth="1"/>
    <col min="14600" max="14600" width="10.28515625" bestFit="1" customWidth="1"/>
    <col min="14849" max="14849" width="40" customWidth="1"/>
    <col min="14850" max="14850" width="25.140625" customWidth="1"/>
    <col min="14851" max="14851" width="15.28515625" customWidth="1"/>
    <col min="14852" max="14852" width="25.85546875" customWidth="1"/>
    <col min="14853" max="14853" width="15.28515625" customWidth="1"/>
    <col min="14854" max="14854" width="19.7109375" customWidth="1"/>
    <col min="14855" max="14855" width="26.7109375" customWidth="1"/>
    <col min="14856" max="14856" width="10.28515625" bestFit="1" customWidth="1"/>
    <col min="15105" max="15105" width="40" customWidth="1"/>
    <col min="15106" max="15106" width="25.140625" customWidth="1"/>
    <col min="15107" max="15107" width="15.28515625" customWidth="1"/>
    <col min="15108" max="15108" width="25.85546875" customWidth="1"/>
    <col min="15109" max="15109" width="15.28515625" customWidth="1"/>
    <col min="15110" max="15110" width="19.7109375" customWidth="1"/>
    <col min="15111" max="15111" width="26.7109375" customWidth="1"/>
    <col min="15112" max="15112" width="10.28515625" bestFit="1" customWidth="1"/>
    <col min="15361" max="15361" width="40" customWidth="1"/>
    <col min="15362" max="15362" width="25.140625" customWidth="1"/>
    <col min="15363" max="15363" width="15.28515625" customWidth="1"/>
    <col min="15364" max="15364" width="25.85546875" customWidth="1"/>
    <col min="15365" max="15365" width="15.28515625" customWidth="1"/>
    <col min="15366" max="15366" width="19.7109375" customWidth="1"/>
    <col min="15367" max="15367" width="26.7109375" customWidth="1"/>
    <col min="15368" max="15368" width="10.28515625" bestFit="1" customWidth="1"/>
    <col min="15617" max="15617" width="40" customWidth="1"/>
    <col min="15618" max="15618" width="25.140625" customWidth="1"/>
    <col min="15619" max="15619" width="15.28515625" customWidth="1"/>
    <col min="15620" max="15620" width="25.85546875" customWidth="1"/>
    <col min="15621" max="15621" width="15.28515625" customWidth="1"/>
    <col min="15622" max="15622" width="19.7109375" customWidth="1"/>
    <col min="15623" max="15623" width="26.7109375" customWidth="1"/>
    <col min="15624" max="15624" width="10.28515625" bestFit="1" customWidth="1"/>
    <col min="15873" max="15873" width="40" customWidth="1"/>
    <col min="15874" max="15874" width="25.140625" customWidth="1"/>
    <col min="15875" max="15875" width="15.28515625" customWidth="1"/>
    <col min="15876" max="15876" width="25.85546875" customWidth="1"/>
    <col min="15877" max="15877" width="15.28515625" customWidth="1"/>
    <col min="15878" max="15878" width="19.7109375" customWidth="1"/>
    <col min="15879" max="15879" width="26.7109375" customWidth="1"/>
    <col min="15880" max="15880" width="10.28515625" bestFit="1" customWidth="1"/>
    <col min="16129" max="16129" width="40" customWidth="1"/>
    <col min="16130" max="16130" width="25.140625" customWidth="1"/>
    <col min="16131" max="16131" width="15.28515625" customWidth="1"/>
    <col min="16132" max="16132" width="25.85546875" customWidth="1"/>
    <col min="16133" max="16133" width="15.28515625" customWidth="1"/>
    <col min="16134" max="16134" width="19.7109375" customWidth="1"/>
    <col min="16135" max="16135" width="26.7109375" customWidth="1"/>
    <col min="16136" max="16136" width="10.28515625" bestFit="1" customWidth="1"/>
  </cols>
  <sheetData>
    <row r="1" spans="1:7" ht="37.5" customHeight="1">
      <c r="A1" s="434" t="s">
        <v>460</v>
      </c>
      <c r="B1" s="434"/>
      <c r="C1" s="434"/>
      <c r="D1" s="434"/>
      <c r="E1" s="434"/>
      <c r="F1" s="434"/>
      <c r="G1" s="434"/>
    </row>
    <row r="2" spans="1:7" ht="69.75" customHeight="1">
      <c r="A2" s="145" t="s">
        <v>135</v>
      </c>
      <c r="B2" s="435" t="s">
        <v>459</v>
      </c>
      <c r="C2" s="436"/>
      <c r="D2" s="436"/>
      <c r="E2" s="436"/>
      <c r="F2" s="436"/>
      <c r="G2" s="436"/>
    </row>
    <row r="3" spans="1:7" ht="27" customHeight="1">
      <c r="A3" s="145" t="s">
        <v>136</v>
      </c>
      <c r="B3" s="437" t="s">
        <v>203</v>
      </c>
      <c r="C3" s="437"/>
      <c r="D3" s="437"/>
      <c r="E3" s="437"/>
      <c r="F3" s="437"/>
      <c r="G3" s="437"/>
    </row>
    <row r="4" spans="1:7" ht="15.75">
      <c r="A4" s="128"/>
      <c r="B4" s="128"/>
      <c r="C4" s="128"/>
      <c r="D4" s="128"/>
      <c r="E4" s="128"/>
      <c r="F4" s="128"/>
      <c r="G4" s="128"/>
    </row>
    <row r="5" spans="1:7" ht="15.75">
      <c r="A5" s="146" t="s">
        <v>137</v>
      </c>
      <c r="B5" s="128"/>
      <c r="C5" s="128"/>
      <c r="D5" s="128"/>
      <c r="E5" s="128"/>
      <c r="F5" s="128"/>
      <c r="G5" s="128"/>
    </row>
    <row r="6" spans="1:7" ht="15.75">
      <c r="A6" s="426"/>
      <c r="B6" s="426"/>
      <c r="C6" s="426"/>
      <c r="D6" s="426"/>
      <c r="E6" s="426"/>
      <c r="F6" s="426"/>
      <c r="G6" s="426"/>
    </row>
    <row r="7" spans="1:7" ht="15.75">
      <c r="A7" s="146" t="s">
        <v>160</v>
      </c>
      <c r="B7" s="141"/>
      <c r="C7" s="141"/>
      <c r="D7" s="128"/>
      <c r="E7" s="128"/>
      <c r="F7" s="128"/>
      <c r="G7" s="128"/>
    </row>
    <row r="8" spans="1:7" ht="15.75">
      <c r="A8" s="146" t="s">
        <v>161</v>
      </c>
      <c r="B8" s="146"/>
      <c r="C8" s="146"/>
      <c r="D8" s="146"/>
      <c r="E8" s="146"/>
      <c r="F8" s="146"/>
      <c r="G8" s="146"/>
    </row>
    <row r="9" spans="1:7" ht="43.5" customHeight="1">
      <c r="A9" s="350" t="str">
        <f>CONCATENATE("3. Продолжительность проектирования ",F29," месяцев (в том числе с учетом получения положительного заключения государственной экспертизы).")</f>
        <v>3. Продолжительность проектирования 15,5 месяцев (в том числе с учетом получения положительного заключения государственной экспертизы).</v>
      </c>
      <c r="B9" s="141"/>
      <c r="C9" s="146"/>
      <c r="D9" s="146"/>
      <c r="E9" s="146"/>
      <c r="F9" s="146"/>
      <c r="G9" s="128"/>
    </row>
    <row r="10" spans="1:7" ht="15.75">
      <c r="A10" s="128"/>
      <c r="B10" s="128"/>
      <c r="C10" s="128"/>
      <c r="D10" s="128"/>
      <c r="E10" s="128"/>
      <c r="F10" s="128"/>
      <c r="G10" s="147" t="s">
        <v>89</v>
      </c>
    </row>
    <row r="11" spans="1:7" ht="115.5" customHeight="1">
      <c r="A11" s="438" t="s">
        <v>18</v>
      </c>
      <c r="B11" s="440" t="s">
        <v>461</v>
      </c>
      <c r="C11" s="440" t="s">
        <v>138</v>
      </c>
      <c r="D11" s="440" t="s">
        <v>462</v>
      </c>
      <c r="E11" s="440" t="s">
        <v>139</v>
      </c>
      <c r="F11" s="440" t="s">
        <v>140</v>
      </c>
      <c r="G11" s="336" t="s">
        <v>463</v>
      </c>
    </row>
    <row r="12" spans="1:7" ht="21.75" customHeight="1">
      <c r="A12" s="439"/>
      <c r="B12" s="441"/>
      <c r="C12" s="441"/>
      <c r="D12" s="441"/>
      <c r="E12" s="441"/>
      <c r="F12" s="441"/>
      <c r="G12" s="337">
        <v>0.5</v>
      </c>
    </row>
    <row r="13" spans="1:7" ht="15.75">
      <c r="A13" s="338">
        <v>1</v>
      </c>
      <c r="B13" s="339">
        <v>2</v>
      </c>
      <c r="C13" s="338">
        <v>3</v>
      </c>
      <c r="D13" s="338">
        <v>4</v>
      </c>
      <c r="E13" s="338">
        <v>5</v>
      </c>
      <c r="F13" s="338">
        <v>6</v>
      </c>
      <c r="G13" s="340">
        <v>7</v>
      </c>
    </row>
    <row r="14" spans="1:7" ht="15.75">
      <c r="A14" s="148" t="s">
        <v>141</v>
      </c>
      <c r="B14" s="152">
        <f>'Cводная смета ПИР'!G20-'Сводная изыскания'!D11</f>
        <v>40084331.109999999</v>
      </c>
      <c r="C14" s="149">
        <v>1</v>
      </c>
      <c r="D14" s="152">
        <f>B14*C14</f>
        <v>40084331.109999999</v>
      </c>
      <c r="E14" s="341">
        <f>F44</f>
        <v>1.0673512999999999</v>
      </c>
      <c r="F14" s="152">
        <f>D14*E14</f>
        <v>42784062.920000002</v>
      </c>
      <c r="G14" s="208">
        <f>D14+(F14-D14)*(1-$G$12)</f>
        <v>41434197.020000003</v>
      </c>
    </row>
    <row r="15" spans="1:7" ht="15.75">
      <c r="A15" s="148" t="s">
        <v>142</v>
      </c>
      <c r="B15" s="342">
        <f>'Cводная смета ПИР'!G25</f>
        <v>13989219.16</v>
      </c>
      <c r="C15" s="149">
        <v>1</v>
      </c>
      <c r="D15" s="152">
        <f>B15*C15</f>
        <v>13989219.16</v>
      </c>
      <c r="E15" s="341">
        <f>F44</f>
        <v>1.0673512999999999</v>
      </c>
      <c r="F15" s="152">
        <f>D15*E15</f>
        <v>14931411.26</v>
      </c>
      <c r="G15" s="208">
        <f>D15+(F15-D15)*(1-$G$12)</f>
        <v>14460315.210000001</v>
      </c>
    </row>
    <row r="16" spans="1:7" ht="47.25">
      <c r="A16" s="148" t="s">
        <v>464</v>
      </c>
      <c r="B16" s="152">
        <f>'Сводная изыскания'!D11</f>
        <v>4008433.11</v>
      </c>
      <c r="C16" s="151">
        <v>1</v>
      </c>
      <c r="D16" s="152">
        <f>B16*C16</f>
        <v>4008433.11</v>
      </c>
      <c r="E16" s="341">
        <f>F44</f>
        <v>1.0673512999999999</v>
      </c>
      <c r="F16" s="152">
        <f>D16*E16</f>
        <v>4278406.29</v>
      </c>
      <c r="G16" s="208">
        <f>D16+(F16-D16)*(1-$G$12)</f>
        <v>4143419.7</v>
      </c>
    </row>
    <row r="17" spans="1:9" ht="57.75" customHeight="1">
      <c r="A17" s="203" t="s">
        <v>197</v>
      </c>
      <c r="B17" s="152">
        <f>B15*0.02</f>
        <v>279784.38</v>
      </c>
      <c r="C17" s="151">
        <v>1</v>
      </c>
      <c r="D17" s="152">
        <f>D15*0.02</f>
        <v>279784.38</v>
      </c>
      <c r="E17" s="341">
        <f>F44</f>
        <v>1.0673512999999999</v>
      </c>
      <c r="F17" s="152">
        <f>D17*E17</f>
        <v>298628.21999999997</v>
      </c>
      <c r="G17" s="208">
        <f>D17+(F17-D17)*(1-$G$12)</f>
        <v>289206.3</v>
      </c>
    </row>
    <row r="18" spans="1:9" ht="15.75">
      <c r="A18" s="150" t="s">
        <v>143</v>
      </c>
      <c r="B18" s="152">
        <f>SUM(B14:B17)</f>
        <v>58361767.759999998</v>
      </c>
      <c r="C18" s="149"/>
      <c r="D18" s="152">
        <f>SUM(D14:D17)</f>
        <v>58361767.759999998</v>
      </c>
      <c r="E18" s="343"/>
      <c r="F18" s="152">
        <f>SUM(F14:F17)</f>
        <v>62292508.689999998</v>
      </c>
      <c r="G18" s="152">
        <f>SUM(G14:G17)</f>
        <v>60327138.229999997</v>
      </c>
    </row>
    <row r="19" spans="1:9" ht="15.75">
      <c r="A19" s="150" t="s">
        <v>144</v>
      </c>
      <c r="B19" s="152">
        <f>B18*0.2</f>
        <v>11672353.550000001</v>
      </c>
      <c r="C19" s="149"/>
      <c r="D19" s="152">
        <f>D18*0.2</f>
        <v>11672353.550000001</v>
      </c>
      <c r="E19" s="152"/>
      <c r="F19" s="152">
        <f>F18*0.2</f>
        <v>12458501.74</v>
      </c>
      <c r="G19" s="344">
        <f>G18*0.2-0.01</f>
        <v>12065427.640000001</v>
      </c>
    </row>
    <row r="20" spans="1:9" ht="15.75">
      <c r="A20" s="150" t="s">
        <v>145</v>
      </c>
      <c r="B20" s="152">
        <f>B18+B19</f>
        <v>70034121.310000002</v>
      </c>
      <c r="C20" s="149"/>
      <c r="D20" s="152">
        <f>D18+D19</f>
        <v>70034121.310000002</v>
      </c>
      <c r="E20" s="152"/>
      <c r="F20" s="152">
        <f>F18+F19</f>
        <v>74751010.430000007</v>
      </c>
      <c r="G20" s="344">
        <f>G18+G19</f>
        <v>72392565.870000005</v>
      </c>
    </row>
    <row r="21" spans="1:9" ht="15.75">
      <c r="A21" s="153"/>
      <c r="B21" s="154"/>
      <c r="C21" s="154"/>
      <c r="D21" s="154"/>
      <c r="E21" s="154"/>
      <c r="F21" s="154"/>
      <c r="G21" s="128"/>
    </row>
    <row r="22" spans="1:9" ht="36" customHeight="1">
      <c r="A22" s="442" t="s">
        <v>162</v>
      </c>
      <c r="B22" s="442"/>
      <c r="C22" s="345">
        <v>1</v>
      </c>
      <c r="D22" s="146"/>
      <c r="E22" s="146"/>
      <c r="F22" s="146"/>
      <c r="G22" s="141"/>
    </row>
    <row r="23" spans="1:9" ht="15.75">
      <c r="A23" s="237" t="s">
        <v>146</v>
      </c>
      <c r="B23" s="237"/>
      <c r="C23" s="345"/>
      <c r="D23" s="146"/>
      <c r="E23" s="146"/>
      <c r="F23" s="146"/>
      <c r="G23" s="141"/>
    </row>
    <row r="24" spans="1:9" ht="23.45" customHeight="1">
      <c r="A24" s="426" t="s">
        <v>465</v>
      </c>
      <c r="B24" s="426"/>
      <c r="C24" s="426"/>
      <c r="D24" s="426"/>
      <c r="E24" s="426"/>
      <c r="F24" s="426"/>
      <c r="G24" s="141"/>
    </row>
    <row r="25" spans="1:9" ht="23.45" customHeight="1">
      <c r="A25" s="346"/>
      <c r="B25" s="346"/>
      <c r="C25" s="346"/>
      <c r="D25" s="346"/>
      <c r="E25" s="346"/>
      <c r="F25" s="346"/>
      <c r="G25" s="141"/>
    </row>
    <row r="26" spans="1:9" ht="15.75">
      <c r="A26" s="427" t="s">
        <v>466</v>
      </c>
      <c r="B26" s="427"/>
      <c r="C26" s="427"/>
      <c r="D26" s="427"/>
      <c r="E26" s="141"/>
      <c r="F26" s="141"/>
      <c r="G26" s="141"/>
    </row>
    <row r="27" spans="1:9" ht="15.75">
      <c r="A27" s="236"/>
      <c r="B27" s="236"/>
      <c r="C27" s="236"/>
      <c r="D27" s="236"/>
      <c r="E27" s="141"/>
      <c r="F27" s="141"/>
      <c r="G27" s="141"/>
    </row>
    <row r="28" spans="1:9">
      <c r="A28" s="428" t="s">
        <v>478</v>
      </c>
      <c r="B28" s="428"/>
      <c r="C28" s="428"/>
      <c r="D28" s="428"/>
      <c r="E28" s="428"/>
      <c r="F28" s="352">
        <v>44835</v>
      </c>
      <c r="H28" s="352">
        <v>44926</v>
      </c>
      <c r="I28" t="s">
        <v>468</v>
      </c>
    </row>
    <row r="29" spans="1:9" ht="15.75">
      <c r="A29" s="431" t="s">
        <v>467</v>
      </c>
      <c r="B29" s="432"/>
      <c r="C29" s="432"/>
      <c r="D29" s="432"/>
      <c r="E29" s="433"/>
      <c r="F29" s="358">
        <f>ROUNDUP((F31-F30)/30.5,1)</f>
        <v>15.5</v>
      </c>
      <c r="H29" s="352">
        <v>44927</v>
      </c>
      <c r="I29" t="s">
        <v>469</v>
      </c>
    </row>
    <row r="30" spans="1:9" ht="15.75">
      <c r="A30" s="431" t="s">
        <v>147</v>
      </c>
      <c r="B30" s="432"/>
      <c r="C30" s="432"/>
      <c r="D30" s="432"/>
      <c r="E30" s="433"/>
      <c r="F30" s="352">
        <v>44885</v>
      </c>
      <c r="H30" s="352">
        <v>45291</v>
      </c>
      <c r="I30" t="s">
        <v>482</v>
      </c>
    </row>
    <row r="31" spans="1:9" ht="15.75">
      <c r="A31" s="431" t="s">
        <v>148</v>
      </c>
      <c r="B31" s="432"/>
      <c r="C31" s="432"/>
      <c r="D31" s="432"/>
      <c r="E31" s="433"/>
      <c r="F31" s="352">
        <v>45355</v>
      </c>
      <c r="H31" s="352">
        <v>45292</v>
      </c>
      <c r="I31" t="s">
        <v>483</v>
      </c>
    </row>
    <row r="32" spans="1:9" ht="15.75">
      <c r="A32" s="417" t="s">
        <v>470</v>
      </c>
      <c r="B32" s="417"/>
      <c r="C32" s="417"/>
      <c r="D32" s="417"/>
      <c r="E32" s="417"/>
      <c r="F32" s="353">
        <f>(H28-F30)/30.5/F29</f>
        <v>0.09</v>
      </c>
    </row>
    <row r="33" spans="1:6" ht="15.75">
      <c r="A33" s="417" t="s">
        <v>471</v>
      </c>
      <c r="B33" s="417"/>
      <c r="C33" s="417"/>
      <c r="D33" s="417"/>
      <c r="E33" s="417"/>
      <c r="F33" s="353">
        <f>12/F29</f>
        <v>0.77</v>
      </c>
    </row>
    <row r="34" spans="1:6" ht="15.75">
      <c r="A34" s="417" t="s">
        <v>479</v>
      </c>
      <c r="B34" s="417"/>
      <c r="C34" s="417"/>
      <c r="D34" s="417"/>
      <c r="E34" s="417"/>
      <c r="F34" s="353">
        <f>1-F32-F33</f>
        <v>0.14000000000000001</v>
      </c>
    </row>
    <row r="35" spans="1:6" ht="35.25" customHeight="1">
      <c r="A35" s="418" t="s">
        <v>484</v>
      </c>
      <c r="B35" s="419"/>
      <c r="C35" s="419"/>
      <c r="D35" s="419"/>
      <c r="E35" s="420"/>
      <c r="F35" s="354">
        <v>1.139</v>
      </c>
    </row>
    <row r="36" spans="1:6" ht="15.75">
      <c r="A36" s="351" t="s">
        <v>472</v>
      </c>
      <c r="B36" s="351"/>
      <c r="C36" s="351"/>
      <c r="D36" s="347">
        <f>F35</f>
        <v>1.139</v>
      </c>
      <c r="E36" s="348" t="s">
        <v>473</v>
      </c>
      <c r="F36" s="355">
        <f>F35^(1/12)</f>
        <v>1.0109049000000001</v>
      </c>
    </row>
    <row r="37" spans="1:6" ht="33" customHeight="1">
      <c r="A37" s="421" t="s">
        <v>485</v>
      </c>
      <c r="B37" s="421"/>
      <c r="C37" s="421"/>
      <c r="D37" s="421"/>
      <c r="E37" s="421"/>
      <c r="F37" s="354">
        <v>1.0589999999999999</v>
      </c>
    </row>
    <row r="38" spans="1:6" ht="15.75">
      <c r="A38" s="422" t="s">
        <v>474</v>
      </c>
      <c r="B38" s="422"/>
      <c r="C38" s="422"/>
      <c r="D38" s="347">
        <f>F37</f>
        <v>1.0589999999999999</v>
      </c>
      <c r="E38" s="348" t="s">
        <v>473</v>
      </c>
      <c r="F38" s="355">
        <f>F37^(1/12)</f>
        <v>1.0047885000000001</v>
      </c>
    </row>
    <row r="39" spans="1:6" ht="33" customHeight="1">
      <c r="A39" s="421" t="s">
        <v>486</v>
      </c>
      <c r="B39" s="421"/>
      <c r="C39" s="421"/>
      <c r="D39" s="421"/>
      <c r="E39" s="421"/>
      <c r="F39" s="354">
        <v>1.0529999999999999</v>
      </c>
    </row>
    <row r="40" spans="1:6" ht="15.75">
      <c r="A40" s="422" t="s">
        <v>480</v>
      </c>
      <c r="B40" s="422"/>
      <c r="C40" s="422"/>
      <c r="D40" s="347">
        <f>F39</f>
        <v>1.0529999999999999</v>
      </c>
      <c r="E40" s="348" t="s">
        <v>473</v>
      </c>
      <c r="F40" s="355">
        <f>F39^(1/12)</f>
        <v>1.0043129</v>
      </c>
    </row>
    <row r="41" spans="1:6" ht="15.75">
      <c r="A41" s="356" t="s">
        <v>475</v>
      </c>
      <c r="B41" s="356"/>
      <c r="C41" s="423" t="str">
        <f>CONCATENATE("(",F36,"^",ROUNDUP((F30-F28)/30.5,1),"+",F36,"^",ROUNDUP((H28-F28)/30.5,1),")","/2")</f>
        <v>(1,0109049^1,7+1,0109049^3)/2</v>
      </c>
      <c r="D41" s="424"/>
      <c r="E41" s="425"/>
      <c r="F41" s="357">
        <f>(F36^ROUNDUP((F30-F28)/30.5,1)+F36^ROUNDUP((H28-F28)/30.5,1))/2</f>
        <v>1.0258408999999999</v>
      </c>
    </row>
    <row r="42" spans="1:6" ht="40.5" customHeight="1">
      <c r="A42" s="356" t="s">
        <v>476</v>
      </c>
      <c r="B42" s="356"/>
      <c r="C42" s="423" t="str">
        <f>CONCATENATE(F36,"^",ROUND((H29-F28)/30.5,1),"*","(",F38,"^1","+",F38,"^12",")","/2")</f>
        <v>1,0109049^3*(1,0047885^1+1,0047885^12)/2</v>
      </c>
      <c r="D42" s="424"/>
      <c r="E42" s="425"/>
      <c r="F42" s="357">
        <f>F36^ROUND((H29-F28)/30.5,1)*(F38^1+F38^12)/"2"</f>
        <v>1.0660217000000001</v>
      </c>
    </row>
    <row r="43" spans="1:6" ht="40.5" customHeight="1">
      <c r="A43" s="356" t="s">
        <v>481</v>
      </c>
      <c r="B43" s="356"/>
      <c r="C43" s="423" t="str">
        <f>CONCATENATE(F36,"^",ROUND((H28-F28)/30.5,1),"*",F38,"^12*(",F40,"^1+",F40,"^",ROUND((F31-H31)/30.5,1),")/2")</f>
        <v>1,0109049^3*1,0047885^12*(1,0043129^1+1,0043129^2,1)/2</v>
      </c>
      <c r="D43" s="424"/>
      <c r="E43" s="425"/>
      <c r="F43" s="357">
        <f>F36^ROUND((H28-F28)/30.5,1)*F38^12*(F40^1+F40^ROUND(((F31-H31)/30.5),1))/"2"</f>
        <v>1.1013491</v>
      </c>
    </row>
    <row r="44" spans="1:6" ht="34.5" customHeight="1">
      <c r="A44" s="429" t="s">
        <v>477</v>
      </c>
      <c r="B44" s="430"/>
      <c r="C44" s="423" t="str">
        <f>CONCATENATE(F32,"*",F41,"+",F33,"*",F42,"+",F34,"*",F43)</f>
        <v>0,09*1,0258409+0,77*1,0660217+0,14*1,1013491</v>
      </c>
      <c r="D44" s="424"/>
      <c r="E44" s="425"/>
      <c r="F44" s="349">
        <f>F32*F41+F33*F42+F34*F43</f>
        <v>1.0673512999999999</v>
      </c>
    </row>
  </sheetData>
  <mergeCells count="30">
    <mergeCell ref="A22:B22"/>
    <mergeCell ref="A6:G6"/>
    <mergeCell ref="A1:G1"/>
    <mergeCell ref="B2:G2"/>
    <mergeCell ref="B3:G3"/>
    <mergeCell ref="A11:A12"/>
    <mergeCell ref="B11:B12"/>
    <mergeCell ref="C11:C12"/>
    <mergeCell ref="D11:D12"/>
    <mergeCell ref="E11:E12"/>
    <mergeCell ref="F11:F12"/>
    <mergeCell ref="C42:E42"/>
    <mergeCell ref="C43:E43"/>
    <mergeCell ref="A44:B44"/>
    <mergeCell ref="C44:E44"/>
    <mergeCell ref="A29:E29"/>
    <mergeCell ref="A30:E30"/>
    <mergeCell ref="A31:E31"/>
    <mergeCell ref="A32:E32"/>
    <mergeCell ref="A34:E34"/>
    <mergeCell ref="A40:C40"/>
    <mergeCell ref="C41:E41"/>
    <mergeCell ref="A24:F24"/>
    <mergeCell ref="A26:D26"/>
    <mergeCell ref="A28:E28"/>
    <mergeCell ref="A33:E33"/>
    <mergeCell ref="A35:E35"/>
    <mergeCell ref="A37:E37"/>
    <mergeCell ref="A38:C38"/>
    <mergeCell ref="A39:E39"/>
  </mergeCells>
  <pageMargins left="0.25" right="0.25" top="0.75" bottom="0.75" header="0.3" footer="0.3"/>
  <pageSetup paperSize="9" scale="66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J26"/>
  <sheetViews>
    <sheetView topLeftCell="A4" zoomScale="90" zoomScaleNormal="90" zoomScaleSheetLayoutView="85" workbookViewId="0">
      <selection activeCell="G20" sqref="G20"/>
    </sheetView>
  </sheetViews>
  <sheetFormatPr defaultColWidth="8.7109375" defaultRowHeight="12.75"/>
  <cols>
    <col min="1" max="1" width="6.42578125" style="1" customWidth="1"/>
    <col min="2" max="2" width="46.5703125" style="1" customWidth="1"/>
    <col min="3" max="3" width="20.42578125" style="1" customWidth="1"/>
    <col min="4" max="4" width="29.85546875" style="1" customWidth="1"/>
    <col min="5" max="5" width="22.7109375" style="1" customWidth="1"/>
    <col min="6" max="6" width="17.5703125" style="1" customWidth="1"/>
    <col min="7" max="7" width="17.7109375" style="1" customWidth="1"/>
    <col min="8" max="8" width="51.28515625" style="1" hidden="1" customWidth="1"/>
    <col min="9" max="9" width="29.140625" style="1" hidden="1" customWidth="1"/>
    <col min="10" max="10" width="12" style="1" customWidth="1"/>
    <col min="11" max="11" width="11.5703125" style="1" customWidth="1"/>
    <col min="12" max="12" width="14" style="1" customWidth="1"/>
    <col min="13" max="15" width="8.7109375" style="1"/>
    <col min="16" max="16" width="40" style="1" customWidth="1"/>
    <col min="17" max="225" width="8.7109375" style="1"/>
    <col min="226" max="226" width="6.42578125" style="1" customWidth="1"/>
    <col min="227" max="227" width="22.28515625" style="1" customWidth="1"/>
    <col min="228" max="228" width="11.5703125" style="1" customWidth="1"/>
    <col min="229" max="229" width="11.85546875" style="1" customWidth="1"/>
    <col min="230" max="230" width="16.5703125" style="1" customWidth="1"/>
    <col min="231" max="231" width="15.5703125" style="1" customWidth="1"/>
    <col min="232" max="232" width="18.28515625" style="1" customWidth="1"/>
    <col min="233" max="233" width="0" style="1" hidden="1" customWidth="1"/>
    <col min="234" max="234" width="4.140625" style="1" customWidth="1"/>
    <col min="235" max="235" width="1.7109375" style="1" customWidth="1"/>
    <col min="236" max="236" width="3.42578125" style="1" customWidth="1"/>
    <col min="237" max="239" width="1.7109375" style="1" customWidth="1"/>
    <col min="240" max="240" width="3" style="1" bestFit="1" customWidth="1"/>
    <col min="241" max="481" width="8.7109375" style="1"/>
    <col min="482" max="482" width="6.42578125" style="1" customWidth="1"/>
    <col min="483" max="483" width="22.28515625" style="1" customWidth="1"/>
    <col min="484" max="484" width="11.5703125" style="1" customWidth="1"/>
    <col min="485" max="485" width="11.85546875" style="1" customWidth="1"/>
    <col min="486" max="486" width="16.5703125" style="1" customWidth="1"/>
    <col min="487" max="487" width="15.5703125" style="1" customWidth="1"/>
    <col min="488" max="488" width="18.28515625" style="1" customWidth="1"/>
    <col min="489" max="489" width="0" style="1" hidden="1" customWidth="1"/>
    <col min="490" max="490" width="4.140625" style="1" customWidth="1"/>
    <col min="491" max="491" width="1.7109375" style="1" customWidth="1"/>
    <col min="492" max="492" width="3.42578125" style="1" customWidth="1"/>
    <col min="493" max="495" width="1.7109375" style="1" customWidth="1"/>
    <col min="496" max="496" width="3" style="1" bestFit="1" customWidth="1"/>
    <col min="497" max="737" width="8.7109375" style="1"/>
    <col min="738" max="738" width="6.42578125" style="1" customWidth="1"/>
    <col min="739" max="739" width="22.28515625" style="1" customWidth="1"/>
    <col min="740" max="740" width="11.5703125" style="1" customWidth="1"/>
    <col min="741" max="741" width="11.85546875" style="1" customWidth="1"/>
    <col min="742" max="742" width="16.5703125" style="1" customWidth="1"/>
    <col min="743" max="743" width="15.5703125" style="1" customWidth="1"/>
    <col min="744" max="744" width="18.28515625" style="1" customWidth="1"/>
    <col min="745" max="745" width="0" style="1" hidden="1" customWidth="1"/>
    <col min="746" max="746" width="4.140625" style="1" customWidth="1"/>
    <col min="747" max="747" width="1.7109375" style="1" customWidth="1"/>
    <col min="748" max="748" width="3.42578125" style="1" customWidth="1"/>
    <col min="749" max="751" width="1.7109375" style="1" customWidth="1"/>
    <col min="752" max="752" width="3" style="1" bestFit="1" customWidth="1"/>
    <col min="753" max="993" width="8.7109375" style="1"/>
    <col min="994" max="994" width="6.42578125" style="1" customWidth="1"/>
    <col min="995" max="995" width="22.28515625" style="1" customWidth="1"/>
    <col min="996" max="996" width="11.5703125" style="1" customWidth="1"/>
    <col min="997" max="997" width="11.85546875" style="1" customWidth="1"/>
    <col min="998" max="998" width="16.5703125" style="1" customWidth="1"/>
    <col min="999" max="999" width="15.5703125" style="1" customWidth="1"/>
    <col min="1000" max="1000" width="18.28515625" style="1" customWidth="1"/>
    <col min="1001" max="1001" width="0" style="1" hidden="1" customWidth="1"/>
    <col min="1002" max="1002" width="4.140625" style="1" customWidth="1"/>
    <col min="1003" max="1003" width="1.7109375" style="1" customWidth="1"/>
    <col min="1004" max="1004" width="3.42578125" style="1" customWidth="1"/>
    <col min="1005" max="1007" width="1.7109375" style="1" customWidth="1"/>
    <col min="1008" max="1008" width="3" style="1" bestFit="1" customWidth="1"/>
    <col min="1009" max="1249" width="8.7109375" style="1"/>
    <col min="1250" max="1250" width="6.42578125" style="1" customWidth="1"/>
    <col min="1251" max="1251" width="22.28515625" style="1" customWidth="1"/>
    <col min="1252" max="1252" width="11.5703125" style="1" customWidth="1"/>
    <col min="1253" max="1253" width="11.85546875" style="1" customWidth="1"/>
    <col min="1254" max="1254" width="16.5703125" style="1" customWidth="1"/>
    <col min="1255" max="1255" width="15.5703125" style="1" customWidth="1"/>
    <col min="1256" max="1256" width="18.28515625" style="1" customWidth="1"/>
    <col min="1257" max="1257" width="0" style="1" hidden="1" customWidth="1"/>
    <col min="1258" max="1258" width="4.140625" style="1" customWidth="1"/>
    <col min="1259" max="1259" width="1.7109375" style="1" customWidth="1"/>
    <col min="1260" max="1260" width="3.42578125" style="1" customWidth="1"/>
    <col min="1261" max="1263" width="1.7109375" style="1" customWidth="1"/>
    <col min="1264" max="1264" width="3" style="1" bestFit="1" customWidth="1"/>
    <col min="1265" max="1505" width="8.7109375" style="1"/>
    <col min="1506" max="1506" width="6.42578125" style="1" customWidth="1"/>
    <col min="1507" max="1507" width="22.28515625" style="1" customWidth="1"/>
    <col min="1508" max="1508" width="11.5703125" style="1" customWidth="1"/>
    <col min="1509" max="1509" width="11.85546875" style="1" customWidth="1"/>
    <col min="1510" max="1510" width="16.5703125" style="1" customWidth="1"/>
    <col min="1511" max="1511" width="15.5703125" style="1" customWidth="1"/>
    <col min="1512" max="1512" width="18.28515625" style="1" customWidth="1"/>
    <col min="1513" max="1513" width="0" style="1" hidden="1" customWidth="1"/>
    <col min="1514" max="1514" width="4.140625" style="1" customWidth="1"/>
    <col min="1515" max="1515" width="1.7109375" style="1" customWidth="1"/>
    <col min="1516" max="1516" width="3.42578125" style="1" customWidth="1"/>
    <col min="1517" max="1519" width="1.7109375" style="1" customWidth="1"/>
    <col min="1520" max="1520" width="3" style="1" bestFit="1" customWidth="1"/>
    <col min="1521" max="1761" width="8.7109375" style="1"/>
    <col min="1762" max="1762" width="6.42578125" style="1" customWidth="1"/>
    <col min="1763" max="1763" width="22.28515625" style="1" customWidth="1"/>
    <col min="1764" max="1764" width="11.5703125" style="1" customWidth="1"/>
    <col min="1765" max="1765" width="11.85546875" style="1" customWidth="1"/>
    <col min="1766" max="1766" width="16.5703125" style="1" customWidth="1"/>
    <col min="1767" max="1767" width="15.5703125" style="1" customWidth="1"/>
    <col min="1768" max="1768" width="18.28515625" style="1" customWidth="1"/>
    <col min="1769" max="1769" width="0" style="1" hidden="1" customWidth="1"/>
    <col min="1770" max="1770" width="4.140625" style="1" customWidth="1"/>
    <col min="1771" max="1771" width="1.7109375" style="1" customWidth="1"/>
    <col min="1772" max="1772" width="3.42578125" style="1" customWidth="1"/>
    <col min="1773" max="1775" width="1.7109375" style="1" customWidth="1"/>
    <col min="1776" max="1776" width="3" style="1" bestFit="1" customWidth="1"/>
    <col min="1777" max="2017" width="8.7109375" style="1"/>
    <col min="2018" max="2018" width="6.42578125" style="1" customWidth="1"/>
    <col min="2019" max="2019" width="22.28515625" style="1" customWidth="1"/>
    <col min="2020" max="2020" width="11.5703125" style="1" customWidth="1"/>
    <col min="2021" max="2021" width="11.85546875" style="1" customWidth="1"/>
    <col min="2022" max="2022" width="16.5703125" style="1" customWidth="1"/>
    <col min="2023" max="2023" width="15.5703125" style="1" customWidth="1"/>
    <col min="2024" max="2024" width="18.28515625" style="1" customWidth="1"/>
    <col min="2025" max="2025" width="0" style="1" hidden="1" customWidth="1"/>
    <col min="2026" max="2026" width="4.140625" style="1" customWidth="1"/>
    <col min="2027" max="2027" width="1.7109375" style="1" customWidth="1"/>
    <col min="2028" max="2028" width="3.42578125" style="1" customWidth="1"/>
    <col min="2029" max="2031" width="1.7109375" style="1" customWidth="1"/>
    <col min="2032" max="2032" width="3" style="1" bestFit="1" customWidth="1"/>
    <col min="2033" max="2273" width="8.7109375" style="1"/>
    <col min="2274" max="2274" width="6.42578125" style="1" customWidth="1"/>
    <col min="2275" max="2275" width="22.28515625" style="1" customWidth="1"/>
    <col min="2276" max="2276" width="11.5703125" style="1" customWidth="1"/>
    <col min="2277" max="2277" width="11.85546875" style="1" customWidth="1"/>
    <col min="2278" max="2278" width="16.5703125" style="1" customWidth="1"/>
    <col min="2279" max="2279" width="15.5703125" style="1" customWidth="1"/>
    <col min="2280" max="2280" width="18.28515625" style="1" customWidth="1"/>
    <col min="2281" max="2281" width="0" style="1" hidden="1" customWidth="1"/>
    <col min="2282" max="2282" width="4.140625" style="1" customWidth="1"/>
    <col min="2283" max="2283" width="1.7109375" style="1" customWidth="1"/>
    <col min="2284" max="2284" width="3.42578125" style="1" customWidth="1"/>
    <col min="2285" max="2287" width="1.7109375" style="1" customWidth="1"/>
    <col min="2288" max="2288" width="3" style="1" bestFit="1" customWidth="1"/>
    <col min="2289" max="2529" width="8.7109375" style="1"/>
    <col min="2530" max="2530" width="6.42578125" style="1" customWidth="1"/>
    <col min="2531" max="2531" width="22.28515625" style="1" customWidth="1"/>
    <col min="2532" max="2532" width="11.5703125" style="1" customWidth="1"/>
    <col min="2533" max="2533" width="11.85546875" style="1" customWidth="1"/>
    <col min="2534" max="2534" width="16.5703125" style="1" customWidth="1"/>
    <col min="2535" max="2535" width="15.5703125" style="1" customWidth="1"/>
    <col min="2536" max="2536" width="18.28515625" style="1" customWidth="1"/>
    <col min="2537" max="2537" width="0" style="1" hidden="1" customWidth="1"/>
    <col min="2538" max="2538" width="4.140625" style="1" customWidth="1"/>
    <col min="2539" max="2539" width="1.7109375" style="1" customWidth="1"/>
    <col min="2540" max="2540" width="3.42578125" style="1" customWidth="1"/>
    <col min="2541" max="2543" width="1.7109375" style="1" customWidth="1"/>
    <col min="2544" max="2544" width="3" style="1" bestFit="1" customWidth="1"/>
    <col min="2545" max="2785" width="8.7109375" style="1"/>
    <col min="2786" max="2786" width="6.42578125" style="1" customWidth="1"/>
    <col min="2787" max="2787" width="22.28515625" style="1" customWidth="1"/>
    <col min="2788" max="2788" width="11.5703125" style="1" customWidth="1"/>
    <col min="2789" max="2789" width="11.85546875" style="1" customWidth="1"/>
    <col min="2790" max="2790" width="16.5703125" style="1" customWidth="1"/>
    <col min="2791" max="2791" width="15.5703125" style="1" customWidth="1"/>
    <col min="2792" max="2792" width="18.28515625" style="1" customWidth="1"/>
    <col min="2793" max="2793" width="0" style="1" hidden="1" customWidth="1"/>
    <col min="2794" max="2794" width="4.140625" style="1" customWidth="1"/>
    <col min="2795" max="2795" width="1.7109375" style="1" customWidth="1"/>
    <col min="2796" max="2796" width="3.42578125" style="1" customWidth="1"/>
    <col min="2797" max="2799" width="1.7109375" style="1" customWidth="1"/>
    <col min="2800" max="2800" width="3" style="1" bestFit="1" customWidth="1"/>
    <col min="2801" max="3041" width="8.7109375" style="1"/>
    <col min="3042" max="3042" width="6.42578125" style="1" customWidth="1"/>
    <col min="3043" max="3043" width="22.28515625" style="1" customWidth="1"/>
    <col min="3044" max="3044" width="11.5703125" style="1" customWidth="1"/>
    <col min="3045" max="3045" width="11.85546875" style="1" customWidth="1"/>
    <col min="3046" max="3046" width="16.5703125" style="1" customWidth="1"/>
    <col min="3047" max="3047" width="15.5703125" style="1" customWidth="1"/>
    <col min="3048" max="3048" width="18.28515625" style="1" customWidth="1"/>
    <col min="3049" max="3049" width="0" style="1" hidden="1" customWidth="1"/>
    <col min="3050" max="3050" width="4.140625" style="1" customWidth="1"/>
    <col min="3051" max="3051" width="1.7109375" style="1" customWidth="1"/>
    <col min="3052" max="3052" width="3.42578125" style="1" customWidth="1"/>
    <col min="3053" max="3055" width="1.7109375" style="1" customWidth="1"/>
    <col min="3056" max="3056" width="3" style="1" bestFit="1" customWidth="1"/>
    <col min="3057" max="3297" width="8.7109375" style="1"/>
    <col min="3298" max="3298" width="6.42578125" style="1" customWidth="1"/>
    <col min="3299" max="3299" width="22.28515625" style="1" customWidth="1"/>
    <col min="3300" max="3300" width="11.5703125" style="1" customWidth="1"/>
    <col min="3301" max="3301" width="11.85546875" style="1" customWidth="1"/>
    <col min="3302" max="3302" width="16.5703125" style="1" customWidth="1"/>
    <col min="3303" max="3303" width="15.5703125" style="1" customWidth="1"/>
    <col min="3304" max="3304" width="18.28515625" style="1" customWidth="1"/>
    <col min="3305" max="3305" width="0" style="1" hidden="1" customWidth="1"/>
    <col min="3306" max="3306" width="4.140625" style="1" customWidth="1"/>
    <col min="3307" max="3307" width="1.7109375" style="1" customWidth="1"/>
    <col min="3308" max="3308" width="3.42578125" style="1" customWidth="1"/>
    <col min="3309" max="3311" width="1.7109375" style="1" customWidth="1"/>
    <col min="3312" max="3312" width="3" style="1" bestFit="1" customWidth="1"/>
    <col min="3313" max="3553" width="8.7109375" style="1"/>
    <col min="3554" max="3554" width="6.42578125" style="1" customWidth="1"/>
    <col min="3555" max="3555" width="22.28515625" style="1" customWidth="1"/>
    <col min="3556" max="3556" width="11.5703125" style="1" customWidth="1"/>
    <col min="3557" max="3557" width="11.85546875" style="1" customWidth="1"/>
    <col min="3558" max="3558" width="16.5703125" style="1" customWidth="1"/>
    <col min="3559" max="3559" width="15.5703125" style="1" customWidth="1"/>
    <col min="3560" max="3560" width="18.28515625" style="1" customWidth="1"/>
    <col min="3561" max="3561" width="0" style="1" hidden="1" customWidth="1"/>
    <col min="3562" max="3562" width="4.140625" style="1" customWidth="1"/>
    <col min="3563" max="3563" width="1.7109375" style="1" customWidth="1"/>
    <col min="3564" max="3564" width="3.42578125" style="1" customWidth="1"/>
    <col min="3565" max="3567" width="1.7109375" style="1" customWidth="1"/>
    <col min="3568" max="3568" width="3" style="1" bestFit="1" customWidth="1"/>
    <col min="3569" max="3809" width="8.7109375" style="1"/>
    <col min="3810" max="3810" width="6.42578125" style="1" customWidth="1"/>
    <col min="3811" max="3811" width="22.28515625" style="1" customWidth="1"/>
    <col min="3812" max="3812" width="11.5703125" style="1" customWidth="1"/>
    <col min="3813" max="3813" width="11.85546875" style="1" customWidth="1"/>
    <col min="3814" max="3814" width="16.5703125" style="1" customWidth="1"/>
    <col min="3815" max="3815" width="15.5703125" style="1" customWidth="1"/>
    <col min="3816" max="3816" width="18.28515625" style="1" customWidth="1"/>
    <col min="3817" max="3817" width="0" style="1" hidden="1" customWidth="1"/>
    <col min="3818" max="3818" width="4.140625" style="1" customWidth="1"/>
    <col min="3819" max="3819" width="1.7109375" style="1" customWidth="1"/>
    <col min="3820" max="3820" width="3.42578125" style="1" customWidth="1"/>
    <col min="3821" max="3823" width="1.7109375" style="1" customWidth="1"/>
    <col min="3824" max="3824" width="3" style="1" bestFit="1" customWidth="1"/>
    <col min="3825" max="4065" width="8.7109375" style="1"/>
    <col min="4066" max="4066" width="6.42578125" style="1" customWidth="1"/>
    <col min="4067" max="4067" width="22.28515625" style="1" customWidth="1"/>
    <col min="4068" max="4068" width="11.5703125" style="1" customWidth="1"/>
    <col min="4069" max="4069" width="11.85546875" style="1" customWidth="1"/>
    <col min="4070" max="4070" width="16.5703125" style="1" customWidth="1"/>
    <col min="4071" max="4071" width="15.5703125" style="1" customWidth="1"/>
    <col min="4072" max="4072" width="18.28515625" style="1" customWidth="1"/>
    <col min="4073" max="4073" width="0" style="1" hidden="1" customWidth="1"/>
    <col min="4074" max="4074" width="4.140625" style="1" customWidth="1"/>
    <col min="4075" max="4075" width="1.7109375" style="1" customWidth="1"/>
    <col min="4076" max="4076" width="3.42578125" style="1" customWidth="1"/>
    <col min="4077" max="4079" width="1.7109375" style="1" customWidth="1"/>
    <col min="4080" max="4080" width="3" style="1" bestFit="1" customWidth="1"/>
    <col min="4081" max="4321" width="8.7109375" style="1"/>
    <col min="4322" max="4322" width="6.42578125" style="1" customWidth="1"/>
    <col min="4323" max="4323" width="22.28515625" style="1" customWidth="1"/>
    <col min="4324" max="4324" width="11.5703125" style="1" customWidth="1"/>
    <col min="4325" max="4325" width="11.85546875" style="1" customWidth="1"/>
    <col min="4326" max="4326" width="16.5703125" style="1" customWidth="1"/>
    <col min="4327" max="4327" width="15.5703125" style="1" customWidth="1"/>
    <col min="4328" max="4328" width="18.28515625" style="1" customWidth="1"/>
    <col min="4329" max="4329" width="0" style="1" hidden="1" customWidth="1"/>
    <col min="4330" max="4330" width="4.140625" style="1" customWidth="1"/>
    <col min="4331" max="4331" width="1.7109375" style="1" customWidth="1"/>
    <col min="4332" max="4332" width="3.42578125" style="1" customWidth="1"/>
    <col min="4333" max="4335" width="1.7109375" style="1" customWidth="1"/>
    <col min="4336" max="4336" width="3" style="1" bestFit="1" customWidth="1"/>
    <col min="4337" max="4577" width="8.7109375" style="1"/>
    <col min="4578" max="4578" width="6.42578125" style="1" customWidth="1"/>
    <col min="4579" max="4579" width="22.28515625" style="1" customWidth="1"/>
    <col min="4580" max="4580" width="11.5703125" style="1" customWidth="1"/>
    <col min="4581" max="4581" width="11.85546875" style="1" customWidth="1"/>
    <col min="4582" max="4582" width="16.5703125" style="1" customWidth="1"/>
    <col min="4583" max="4583" width="15.5703125" style="1" customWidth="1"/>
    <col min="4584" max="4584" width="18.28515625" style="1" customWidth="1"/>
    <col min="4585" max="4585" width="0" style="1" hidden="1" customWidth="1"/>
    <col min="4586" max="4586" width="4.140625" style="1" customWidth="1"/>
    <col min="4587" max="4587" width="1.7109375" style="1" customWidth="1"/>
    <col min="4588" max="4588" width="3.42578125" style="1" customWidth="1"/>
    <col min="4589" max="4591" width="1.7109375" style="1" customWidth="1"/>
    <col min="4592" max="4592" width="3" style="1" bestFit="1" customWidth="1"/>
    <col min="4593" max="4833" width="8.7109375" style="1"/>
    <col min="4834" max="4834" width="6.42578125" style="1" customWidth="1"/>
    <col min="4835" max="4835" width="22.28515625" style="1" customWidth="1"/>
    <col min="4836" max="4836" width="11.5703125" style="1" customWidth="1"/>
    <col min="4837" max="4837" width="11.85546875" style="1" customWidth="1"/>
    <col min="4838" max="4838" width="16.5703125" style="1" customWidth="1"/>
    <col min="4839" max="4839" width="15.5703125" style="1" customWidth="1"/>
    <col min="4840" max="4840" width="18.28515625" style="1" customWidth="1"/>
    <col min="4841" max="4841" width="0" style="1" hidden="1" customWidth="1"/>
    <col min="4842" max="4842" width="4.140625" style="1" customWidth="1"/>
    <col min="4843" max="4843" width="1.7109375" style="1" customWidth="1"/>
    <col min="4844" max="4844" width="3.42578125" style="1" customWidth="1"/>
    <col min="4845" max="4847" width="1.7109375" style="1" customWidth="1"/>
    <col min="4848" max="4848" width="3" style="1" bestFit="1" customWidth="1"/>
    <col min="4849" max="5089" width="8.7109375" style="1"/>
    <col min="5090" max="5090" width="6.42578125" style="1" customWidth="1"/>
    <col min="5091" max="5091" width="22.28515625" style="1" customWidth="1"/>
    <col min="5092" max="5092" width="11.5703125" style="1" customWidth="1"/>
    <col min="5093" max="5093" width="11.85546875" style="1" customWidth="1"/>
    <col min="5094" max="5094" width="16.5703125" style="1" customWidth="1"/>
    <col min="5095" max="5095" width="15.5703125" style="1" customWidth="1"/>
    <col min="5096" max="5096" width="18.28515625" style="1" customWidth="1"/>
    <col min="5097" max="5097" width="0" style="1" hidden="1" customWidth="1"/>
    <col min="5098" max="5098" width="4.140625" style="1" customWidth="1"/>
    <col min="5099" max="5099" width="1.7109375" style="1" customWidth="1"/>
    <col min="5100" max="5100" width="3.42578125" style="1" customWidth="1"/>
    <col min="5101" max="5103" width="1.7109375" style="1" customWidth="1"/>
    <col min="5104" max="5104" width="3" style="1" bestFit="1" customWidth="1"/>
    <col min="5105" max="5345" width="8.7109375" style="1"/>
    <col min="5346" max="5346" width="6.42578125" style="1" customWidth="1"/>
    <col min="5347" max="5347" width="22.28515625" style="1" customWidth="1"/>
    <col min="5348" max="5348" width="11.5703125" style="1" customWidth="1"/>
    <col min="5349" max="5349" width="11.85546875" style="1" customWidth="1"/>
    <col min="5350" max="5350" width="16.5703125" style="1" customWidth="1"/>
    <col min="5351" max="5351" width="15.5703125" style="1" customWidth="1"/>
    <col min="5352" max="5352" width="18.28515625" style="1" customWidth="1"/>
    <col min="5353" max="5353" width="0" style="1" hidden="1" customWidth="1"/>
    <col min="5354" max="5354" width="4.140625" style="1" customWidth="1"/>
    <col min="5355" max="5355" width="1.7109375" style="1" customWidth="1"/>
    <col min="5356" max="5356" width="3.42578125" style="1" customWidth="1"/>
    <col min="5357" max="5359" width="1.7109375" style="1" customWidth="1"/>
    <col min="5360" max="5360" width="3" style="1" bestFit="1" customWidth="1"/>
    <col min="5361" max="5601" width="8.7109375" style="1"/>
    <col min="5602" max="5602" width="6.42578125" style="1" customWidth="1"/>
    <col min="5603" max="5603" width="22.28515625" style="1" customWidth="1"/>
    <col min="5604" max="5604" width="11.5703125" style="1" customWidth="1"/>
    <col min="5605" max="5605" width="11.85546875" style="1" customWidth="1"/>
    <col min="5606" max="5606" width="16.5703125" style="1" customWidth="1"/>
    <col min="5607" max="5607" width="15.5703125" style="1" customWidth="1"/>
    <col min="5608" max="5608" width="18.28515625" style="1" customWidth="1"/>
    <col min="5609" max="5609" width="0" style="1" hidden="1" customWidth="1"/>
    <col min="5610" max="5610" width="4.140625" style="1" customWidth="1"/>
    <col min="5611" max="5611" width="1.7109375" style="1" customWidth="1"/>
    <col min="5612" max="5612" width="3.42578125" style="1" customWidth="1"/>
    <col min="5613" max="5615" width="1.7109375" style="1" customWidth="1"/>
    <col min="5616" max="5616" width="3" style="1" bestFit="1" customWidth="1"/>
    <col min="5617" max="5857" width="8.7109375" style="1"/>
    <col min="5858" max="5858" width="6.42578125" style="1" customWidth="1"/>
    <col min="5859" max="5859" width="22.28515625" style="1" customWidth="1"/>
    <col min="5860" max="5860" width="11.5703125" style="1" customWidth="1"/>
    <col min="5861" max="5861" width="11.85546875" style="1" customWidth="1"/>
    <col min="5862" max="5862" width="16.5703125" style="1" customWidth="1"/>
    <col min="5863" max="5863" width="15.5703125" style="1" customWidth="1"/>
    <col min="5864" max="5864" width="18.28515625" style="1" customWidth="1"/>
    <col min="5865" max="5865" width="0" style="1" hidden="1" customWidth="1"/>
    <col min="5866" max="5866" width="4.140625" style="1" customWidth="1"/>
    <col min="5867" max="5867" width="1.7109375" style="1" customWidth="1"/>
    <col min="5868" max="5868" width="3.42578125" style="1" customWidth="1"/>
    <col min="5869" max="5871" width="1.7109375" style="1" customWidth="1"/>
    <col min="5872" max="5872" width="3" style="1" bestFit="1" customWidth="1"/>
    <col min="5873" max="6113" width="8.7109375" style="1"/>
    <col min="6114" max="6114" width="6.42578125" style="1" customWidth="1"/>
    <col min="6115" max="6115" width="22.28515625" style="1" customWidth="1"/>
    <col min="6116" max="6116" width="11.5703125" style="1" customWidth="1"/>
    <col min="6117" max="6117" width="11.85546875" style="1" customWidth="1"/>
    <col min="6118" max="6118" width="16.5703125" style="1" customWidth="1"/>
    <col min="6119" max="6119" width="15.5703125" style="1" customWidth="1"/>
    <col min="6120" max="6120" width="18.28515625" style="1" customWidth="1"/>
    <col min="6121" max="6121" width="0" style="1" hidden="1" customWidth="1"/>
    <col min="6122" max="6122" width="4.140625" style="1" customWidth="1"/>
    <col min="6123" max="6123" width="1.7109375" style="1" customWidth="1"/>
    <col min="6124" max="6124" width="3.42578125" style="1" customWidth="1"/>
    <col min="6125" max="6127" width="1.7109375" style="1" customWidth="1"/>
    <col min="6128" max="6128" width="3" style="1" bestFit="1" customWidth="1"/>
    <col min="6129" max="6369" width="8.7109375" style="1"/>
    <col min="6370" max="6370" width="6.42578125" style="1" customWidth="1"/>
    <col min="6371" max="6371" width="22.28515625" style="1" customWidth="1"/>
    <col min="6372" max="6372" width="11.5703125" style="1" customWidth="1"/>
    <col min="6373" max="6373" width="11.85546875" style="1" customWidth="1"/>
    <col min="6374" max="6374" width="16.5703125" style="1" customWidth="1"/>
    <col min="6375" max="6375" width="15.5703125" style="1" customWidth="1"/>
    <col min="6376" max="6376" width="18.28515625" style="1" customWidth="1"/>
    <col min="6377" max="6377" width="0" style="1" hidden="1" customWidth="1"/>
    <col min="6378" max="6378" width="4.140625" style="1" customWidth="1"/>
    <col min="6379" max="6379" width="1.7109375" style="1" customWidth="1"/>
    <col min="6380" max="6380" width="3.42578125" style="1" customWidth="1"/>
    <col min="6381" max="6383" width="1.7109375" style="1" customWidth="1"/>
    <col min="6384" max="6384" width="3" style="1" bestFit="1" customWidth="1"/>
    <col min="6385" max="6625" width="8.7109375" style="1"/>
    <col min="6626" max="6626" width="6.42578125" style="1" customWidth="1"/>
    <col min="6627" max="6627" width="22.28515625" style="1" customWidth="1"/>
    <col min="6628" max="6628" width="11.5703125" style="1" customWidth="1"/>
    <col min="6629" max="6629" width="11.85546875" style="1" customWidth="1"/>
    <col min="6630" max="6630" width="16.5703125" style="1" customWidth="1"/>
    <col min="6631" max="6631" width="15.5703125" style="1" customWidth="1"/>
    <col min="6632" max="6632" width="18.28515625" style="1" customWidth="1"/>
    <col min="6633" max="6633" width="0" style="1" hidden="1" customWidth="1"/>
    <col min="6634" max="6634" width="4.140625" style="1" customWidth="1"/>
    <col min="6635" max="6635" width="1.7109375" style="1" customWidth="1"/>
    <col min="6636" max="6636" width="3.42578125" style="1" customWidth="1"/>
    <col min="6637" max="6639" width="1.7109375" style="1" customWidth="1"/>
    <col min="6640" max="6640" width="3" style="1" bestFit="1" customWidth="1"/>
    <col min="6641" max="6881" width="8.7109375" style="1"/>
    <col min="6882" max="6882" width="6.42578125" style="1" customWidth="1"/>
    <col min="6883" max="6883" width="22.28515625" style="1" customWidth="1"/>
    <col min="6884" max="6884" width="11.5703125" style="1" customWidth="1"/>
    <col min="6885" max="6885" width="11.85546875" style="1" customWidth="1"/>
    <col min="6886" max="6886" width="16.5703125" style="1" customWidth="1"/>
    <col min="6887" max="6887" width="15.5703125" style="1" customWidth="1"/>
    <col min="6888" max="6888" width="18.28515625" style="1" customWidth="1"/>
    <col min="6889" max="6889" width="0" style="1" hidden="1" customWidth="1"/>
    <col min="6890" max="6890" width="4.140625" style="1" customWidth="1"/>
    <col min="6891" max="6891" width="1.7109375" style="1" customWidth="1"/>
    <col min="6892" max="6892" width="3.42578125" style="1" customWidth="1"/>
    <col min="6893" max="6895" width="1.7109375" style="1" customWidth="1"/>
    <col min="6896" max="6896" width="3" style="1" bestFit="1" customWidth="1"/>
    <col min="6897" max="7137" width="8.7109375" style="1"/>
    <col min="7138" max="7138" width="6.42578125" style="1" customWidth="1"/>
    <col min="7139" max="7139" width="22.28515625" style="1" customWidth="1"/>
    <col min="7140" max="7140" width="11.5703125" style="1" customWidth="1"/>
    <col min="7141" max="7141" width="11.85546875" style="1" customWidth="1"/>
    <col min="7142" max="7142" width="16.5703125" style="1" customWidth="1"/>
    <col min="7143" max="7143" width="15.5703125" style="1" customWidth="1"/>
    <col min="7144" max="7144" width="18.28515625" style="1" customWidth="1"/>
    <col min="7145" max="7145" width="0" style="1" hidden="1" customWidth="1"/>
    <col min="7146" max="7146" width="4.140625" style="1" customWidth="1"/>
    <col min="7147" max="7147" width="1.7109375" style="1" customWidth="1"/>
    <col min="7148" max="7148" width="3.42578125" style="1" customWidth="1"/>
    <col min="7149" max="7151" width="1.7109375" style="1" customWidth="1"/>
    <col min="7152" max="7152" width="3" style="1" bestFit="1" customWidth="1"/>
    <col min="7153" max="7393" width="8.7109375" style="1"/>
    <col min="7394" max="7394" width="6.42578125" style="1" customWidth="1"/>
    <col min="7395" max="7395" width="22.28515625" style="1" customWidth="1"/>
    <col min="7396" max="7396" width="11.5703125" style="1" customWidth="1"/>
    <col min="7397" max="7397" width="11.85546875" style="1" customWidth="1"/>
    <col min="7398" max="7398" width="16.5703125" style="1" customWidth="1"/>
    <col min="7399" max="7399" width="15.5703125" style="1" customWidth="1"/>
    <col min="7400" max="7400" width="18.28515625" style="1" customWidth="1"/>
    <col min="7401" max="7401" width="0" style="1" hidden="1" customWidth="1"/>
    <col min="7402" max="7402" width="4.140625" style="1" customWidth="1"/>
    <col min="7403" max="7403" width="1.7109375" style="1" customWidth="1"/>
    <col min="7404" max="7404" width="3.42578125" style="1" customWidth="1"/>
    <col min="7405" max="7407" width="1.7109375" style="1" customWidth="1"/>
    <col min="7408" max="7408" width="3" style="1" bestFit="1" customWidth="1"/>
    <col min="7409" max="7649" width="8.7109375" style="1"/>
    <col min="7650" max="7650" width="6.42578125" style="1" customWidth="1"/>
    <col min="7651" max="7651" width="22.28515625" style="1" customWidth="1"/>
    <col min="7652" max="7652" width="11.5703125" style="1" customWidth="1"/>
    <col min="7653" max="7653" width="11.85546875" style="1" customWidth="1"/>
    <col min="7654" max="7654" width="16.5703125" style="1" customWidth="1"/>
    <col min="7655" max="7655" width="15.5703125" style="1" customWidth="1"/>
    <col min="7656" max="7656" width="18.28515625" style="1" customWidth="1"/>
    <col min="7657" max="7657" width="0" style="1" hidden="1" customWidth="1"/>
    <col min="7658" max="7658" width="4.140625" style="1" customWidth="1"/>
    <col min="7659" max="7659" width="1.7109375" style="1" customWidth="1"/>
    <col min="7660" max="7660" width="3.42578125" style="1" customWidth="1"/>
    <col min="7661" max="7663" width="1.7109375" style="1" customWidth="1"/>
    <col min="7664" max="7664" width="3" style="1" bestFit="1" customWidth="1"/>
    <col min="7665" max="7905" width="8.7109375" style="1"/>
    <col min="7906" max="7906" width="6.42578125" style="1" customWidth="1"/>
    <col min="7907" max="7907" width="22.28515625" style="1" customWidth="1"/>
    <col min="7908" max="7908" width="11.5703125" style="1" customWidth="1"/>
    <col min="7909" max="7909" width="11.85546875" style="1" customWidth="1"/>
    <col min="7910" max="7910" width="16.5703125" style="1" customWidth="1"/>
    <col min="7911" max="7911" width="15.5703125" style="1" customWidth="1"/>
    <col min="7912" max="7912" width="18.28515625" style="1" customWidth="1"/>
    <col min="7913" max="7913" width="0" style="1" hidden="1" customWidth="1"/>
    <col min="7914" max="7914" width="4.140625" style="1" customWidth="1"/>
    <col min="7915" max="7915" width="1.7109375" style="1" customWidth="1"/>
    <col min="7916" max="7916" width="3.42578125" style="1" customWidth="1"/>
    <col min="7917" max="7919" width="1.7109375" style="1" customWidth="1"/>
    <col min="7920" max="7920" width="3" style="1" bestFit="1" customWidth="1"/>
    <col min="7921" max="8161" width="8.7109375" style="1"/>
    <col min="8162" max="8162" width="6.42578125" style="1" customWidth="1"/>
    <col min="8163" max="8163" width="22.28515625" style="1" customWidth="1"/>
    <col min="8164" max="8164" width="11.5703125" style="1" customWidth="1"/>
    <col min="8165" max="8165" width="11.85546875" style="1" customWidth="1"/>
    <col min="8166" max="8166" width="16.5703125" style="1" customWidth="1"/>
    <col min="8167" max="8167" width="15.5703125" style="1" customWidth="1"/>
    <col min="8168" max="8168" width="18.28515625" style="1" customWidth="1"/>
    <col min="8169" max="8169" width="0" style="1" hidden="1" customWidth="1"/>
    <col min="8170" max="8170" width="4.140625" style="1" customWidth="1"/>
    <col min="8171" max="8171" width="1.7109375" style="1" customWidth="1"/>
    <col min="8172" max="8172" width="3.42578125" style="1" customWidth="1"/>
    <col min="8173" max="8175" width="1.7109375" style="1" customWidth="1"/>
    <col min="8176" max="8176" width="3" style="1" bestFit="1" customWidth="1"/>
    <col min="8177" max="8417" width="8.7109375" style="1"/>
    <col min="8418" max="8418" width="6.42578125" style="1" customWidth="1"/>
    <col min="8419" max="8419" width="22.28515625" style="1" customWidth="1"/>
    <col min="8420" max="8420" width="11.5703125" style="1" customWidth="1"/>
    <col min="8421" max="8421" width="11.85546875" style="1" customWidth="1"/>
    <col min="8422" max="8422" width="16.5703125" style="1" customWidth="1"/>
    <col min="8423" max="8423" width="15.5703125" style="1" customWidth="1"/>
    <col min="8424" max="8424" width="18.28515625" style="1" customWidth="1"/>
    <col min="8425" max="8425" width="0" style="1" hidden="1" customWidth="1"/>
    <col min="8426" max="8426" width="4.140625" style="1" customWidth="1"/>
    <col min="8427" max="8427" width="1.7109375" style="1" customWidth="1"/>
    <col min="8428" max="8428" width="3.42578125" style="1" customWidth="1"/>
    <col min="8429" max="8431" width="1.7109375" style="1" customWidth="1"/>
    <col min="8432" max="8432" width="3" style="1" bestFit="1" customWidth="1"/>
    <col min="8433" max="8673" width="8.7109375" style="1"/>
    <col min="8674" max="8674" width="6.42578125" style="1" customWidth="1"/>
    <col min="8675" max="8675" width="22.28515625" style="1" customWidth="1"/>
    <col min="8676" max="8676" width="11.5703125" style="1" customWidth="1"/>
    <col min="8677" max="8677" width="11.85546875" style="1" customWidth="1"/>
    <col min="8678" max="8678" width="16.5703125" style="1" customWidth="1"/>
    <col min="8679" max="8679" width="15.5703125" style="1" customWidth="1"/>
    <col min="8680" max="8680" width="18.28515625" style="1" customWidth="1"/>
    <col min="8681" max="8681" width="0" style="1" hidden="1" customWidth="1"/>
    <col min="8682" max="8682" width="4.140625" style="1" customWidth="1"/>
    <col min="8683" max="8683" width="1.7109375" style="1" customWidth="1"/>
    <col min="8684" max="8684" width="3.42578125" style="1" customWidth="1"/>
    <col min="8685" max="8687" width="1.7109375" style="1" customWidth="1"/>
    <col min="8688" max="8688" width="3" style="1" bestFit="1" customWidth="1"/>
    <col min="8689" max="8929" width="8.7109375" style="1"/>
    <col min="8930" max="8930" width="6.42578125" style="1" customWidth="1"/>
    <col min="8931" max="8931" width="22.28515625" style="1" customWidth="1"/>
    <col min="8932" max="8932" width="11.5703125" style="1" customWidth="1"/>
    <col min="8933" max="8933" width="11.85546875" style="1" customWidth="1"/>
    <col min="8934" max="8934" width="16.5703125" style="1" customWidth="1"/>
    <col min="8935" max="8935" width="15.5703125" style="1" customWidth="1"/>
    <col min="8936" max="8936" width="18.28515625" style="1" customWidth="1"/>
    <col min="8937" max="8937" width="0" style="1" hidden="1" customWidth="1"/>
    <col min="8938" max="8938" width="4.140625" style="1" customWidth="1"/>
    <col min="8939" max="8939" width="1.7109375" style="1" customWidth="1"/>
    <col min="8940" max="8940" width="3.42578125" style="1" customWidth="1"/>
    <col min="8941" max="8943" width="1.7109375" style="1" customWidth="1"/>
    <col min="8944" max="8944" width="3" style="1" bestFit="1" customWidth="1"/>
    <col min="8945" max="9185" width="8.7109375" style="1"/>
    <col min="9186" max="9186" width="6.42578125" style="1" customWidth="1"/>
    <col min="9187" max="9187" width="22.28515625" style="1" customWidth="1"/>
    <col min="9188" max="9188" width="11.5703125" style="1" customWidth="1"/>
    <col min="9189" max="9189" width="11.85546875" style="1" customWidth="1"/>
    <col min="9190" max="9190" width="16.5703125" style="1" customWidth="1"/>
    <col min="9191" max="9191" width="15.5703125" style="1" customWidth="1"/>
    <col min="9192" max="9192" width="18.28515625" style="1" customWidth="1"/>
    <col min="9193" max="9193" width="0" style="1" hidden="1" customWidth="1"/>
    <col min="9194" max="9194" width="4.140625" style="1" customWidth="1"/>
    <col min="9195" max="9195" width="1.7109375" style="1" customWidth="1"/>
    <col min="9196" max="9196" width="3.42578125" style="1" customWidth="1"/>
    <col min="9197" max="9199" width="1.7109375" style="1" customWidth="1"/>
    <col min="9200" max="9200" width="3" style="1" bestFit="1" customWidth="1"/>
    <col min="9201" max="9441" width="8.7109375" style="1"/>
    <col min="9442" max="9442" width="6.42578125" style="1" customWidth="1"/>
    <col min="9443" max="9443" width="22.28515625" style="1" customWidth="1"/>
    <col min="9444" max="9444" width="11.5703125" style="1" customWidth="1"/>
    <col min="9445" max="9445" width="11.85546875" style="1" customWidth="1"/>
    <col min="9446" max="9446" width="16.5703125" style="1" customWidth="1"/>
    <col min="9447" max="9447" width="15.5703125" style="1" customWidth="1"/>
    <col min="9448" max="9448" width="18.28515625" style="1" customWidth="1"/>
    <col min="9449" max="9449" width="0" style="1" hidden="1" customWidth="1"/>
    <col min="9450" max="9450" width="4.140625" style="1" customWidth="1"/>
    <col min="9451" max="9451" width="1.7109375" style="1" customWidth="1"/>
    <col min="9452" max="9452" width="3.42578125" style="1" customWidth="1"/>
    <col min="9453" max="9455" width="1.7109375" style="1" customWidth="1"/>
    <col min="9456" max="9456" width="3" style="1" bestFit="1" customWidth="1"/>
    <col min="9457" max="9697" width="8.7109375" style="1"/>
    <col min="9698" max="9698" width="6.42578125" style="1" customWidth="1"/>
    <col min="9699" max="9699" width="22.28515625" style="1" customWidth="1"/>
    <col min="9700" max="9700" width="11.5703125" style="1" customWidth="1"/>
    <col min="9701" max="9701" width="11.85546875" style="1" customWidth="1"/>
    <col min="9702" max="9702" width="16.5703125" style="1" customWidth="1"/>
    <col min="9703" max="9703" width="15.5703125" style="1" customWidth="1"/>
    <col min="9704" max="9704" width="18.28515625" style="1" customWidth="1"/>
    <col min="9705" max="9705" width="0" style="1" hidden="1" customWidth="1"/>
    <col min="9706" max="9706" width="4.140625" style="1" customWidth="1"/>
    <col min="9707" max="9707" width="1.7109375" style="1" customWidth="1"/>
    <col min="9708" max="9708" width="3.42578125" style="1" customWidth="1"/>
    <col min="9709" max="9711" width="1.7109375" style="1" customWidth="1"/>
    <col min="9712" max="9712" width="3" style="1" bestFit="1" customWidth="1"/>
    <col min="9713" max="9953" width="8.7109375" style="1"/>
    <col min="9954" max="9954" width="6.42578125" style="1" customWidth="1"/>
    <col min="9955" max="9955" width="22.28515625" style="1" customWidth="1"/>
    <col min="9956" max="9956" width="11.5703125" style="1" customWidth="1"/>
    <col min="9957" max="9957" width="11.85546875" style="1" customWidth="1"/>
    <col min="9958" max="9958" width="16.5703125" style="1" customWidth="1"/>
    <col min="9959" max="9959" width="15.5703125" style="1" customWidth="1"/>
    <col min="9960" max="9960" width="18.28515625" style="1" customWidth="1"/>
    <col min="9961" max="9961" width="0" style="1" hidden="1" customWidth="1"/>
    <col min="9962" max="9962" width="4.140625" style="1" customWidth="1"/>
    <col min="9963" max="9963" width="1.7109375" style="1" customWidth="1"/>
    <col min="9964" max="9964" width="3.42578125" style="1" customWidth="1"/>
    <col min="9965" max="9967" width="1.7109375" style="1" customWidth="1"/>
    <col min="9968" max="9968" width="3" style="1" bestFit="1" customWidth="1"/>
    <col min="9969" max="10209" width="8.7109375" style="1"/>
    <col min="10210" max="10210" width="6.42578125" style="1" customWidth="1"/>
    <col min="10211" max="10211" width="22.28515625" style="1" customWidth="1"/>
    <col min="10212" max="10212" width="11.5703125" style="1" customWidth="1"/>
    <col min="10213" max="10213" width="11.85546875" style="1" customWidth="1"/>
    <col min="10214" max="10214" width="16.5703125" style="1" customWidth="1"/>
    <col min="10215" max="10215" width="15.5703125" style="1" customWidth="1"/>
    <col min="10216" max="10216" width="18.28515625" style="1" customWidth="1"/>
    <col min="10217" max="10217" width="0" style="1" hidden="1" customWidth="1"/>
    <col min="10218" max="10218" width="4.140625" style="1" customWidth="1"/>
    <col min="10219" max="10219" width="1.7109375" style="1" customWidth="1"/>
    <col min="10220" max="10220" width="3.42578125" style="1" customWidth="1"/>
    <col min="10221" max="10223" width="1.7109375" style="1" customWidth="1"/>
    <col min="10224" max="10224" width="3" style="1" bestFit="1" customWidth="1"/>
    <col min="10225" max="10465" width="8.7109375" style="1"/>
    <col min="10466" max="10466" width="6.42578125" style="1" customWidth="1"/>
    <col min="10467" max="10467" width="22.28515625" style="1" customWidth="1"/>
    <col min="10468" max="10468" width="11.5703125" style="1" customWidth="1"/>
    <col min="10469" max="10469" width="11.85546875" style="1" customWidth="1"/>
    <col min="10470" max="10470" width="16.5703125" style="1" customWidth="1"/>
    <col min="10471" max="10471" width="15.5703125" style="1" customWidth="1"/>
    <col min="10472" max="10472" width="18.28515625" style="1" customWidth="1"/>
    <col min="10473" max="10473" width="0" style="1" hidden="1" customWidth="1"/>
    <col min="10474" max="10474" width="4.140625" style="1" customWidth="1"/>
    <col min="10475" max="10475" width="1.7109375" style="1" customWidth="1"/>
    <col min="10476" max="10476" width="3.42578125" style="1" customWidth="1"/>
    <col min="10477" max="10479" width="1.7109375" style="1" customWidth="1"/>
    <col min="10480" max="10480" width="3" style="1" bestFit="1" customWidth="1"/>
    <col min="10481" max="10721" width="8.7109375" style="1"/>
    <col min="10722" max="10722" width="6.42578125" style="1" customWidth="1"/>
    <col min="10723" max="10723" width="22.28515625" style="1" customWidth="1"/>
    <col min="10724" max="10724" width="11.5703125" style="1" customWidth="1"/>
    <col min="10725" max="10725" width="11.85546875" style="1" customWidth="1"/>
    <col min="10726" max="10726" width="16.5703125" style="1" customWidth="1"/>
    <col min="10727" max="10727" width="15.5703125" style="1" customWidth="1"/>
    <col min="10728" max="10728" width="18.28515625" style="1" customWidth="1"/>
    <col min="10729" max="10729" width="0" style="1" hidden="1" customWidth="1"/>
    <col min="10730" max="10730" width="4.140625" style="1" customWidth="1"/>
    <col min="10731" max="10731" width="1.7109375" style="1" customWidth="1"/>
    <col min="10732" max="10732" width="3.42578125" style="1" customWidth="1"/>
    <col min="10733" max="10735" width="1.7109375" style="1" customWidth="1"/>
    <col min="10736" max="10736" width="3" style="1" bestFit="1" customWidth="1"/>
    <col min="10737" max="10977" width="8.7109375" style="1"/>
    <col min="10978" max="10978" width="6.42578125" style="1" customWidth="1"/>
    <col min="10979" max="10979" width="22.28515625" style="1" customWidth="1"/>
    <col min="10980" max="10980" width="11.5703125" style="1" customWidth="1"/>
    <col min="10981" max="10981" width="11.85546875" style="1" customWidth="1"/>
    <col min="10982" max="10982" width="16.5703125" style="1" customWidth="1"/>
    <col min="10983" max="10983" width="15.5703125" style="1" customWidth="1"/>
    <col min="10984" max="10984" width="18.28515625" style="1" customWidth="1"/>
    <col min="10985" max="10985" width="0" style="1" hidden="1" customWidth="1"/>
    <col min="10986" max="10986" width="4.140625" style="1" customWidth="1"/>
    <col min="10987" max="10987" width="1.7109375" style="1" customWidth="1"/>
    <col min="10988" max="10988" width="3.42578125" style="1" customWidth="1"/>
    <col min="10989" max="10991" width="1.7109375" style="1" customWidth="1"/>
    <col min="10992" max="10992" width="3" style="1" bestFit="1" customWidth="1"/>
    <col min="10993" max="11233" width="8.7109375" style="1"/>
    <col min="11234" max="11234" width="6.42578125" style="1" customWidth="1"/>
    <col min="11235" max="11235" width="22.28515625" style="1" customWidth="1"/>
    <col min="11236" max="11236" width="11.5703125" style="1" customWidth="1"/>
    <col min="11237" max="11237" width="11.85546875" style="1" customWidth="1"/>
    <col min="11238" max="11238" width="16.5703125" style="1" customWidth="1"/>
    <col min="11239" max="11239" width="15.5703125" style="1" customWidth="1"/>
    <col min="11240" max="11240" width="18.28515625" style="1" customWidth="1"/>
    <col min="11241" max="11241" width="0" style="1" hidden="1" customWidth="1"/>
    <col min="11242" max="11242" width="4.140625" style="1" customWidth="1"/>
    <col min="11243" max="11243" width="1.7109375" style="1" customWidth="1"/>
    <col min="11244" max="11244" width="3.42578125" style="1" customWidth="1"/>
    <col min="11245" max="11247" width="1.7109375" style="1" customWidth="1"/>
    <col min="11248" max="11248" width="3" style="1" bestFit="1" customWidth="1"/>
    <col min="11249" max="11489" width="8.7109375" style="1"/>
    <col min="11490" max="11490" width="6.42578125" style="1" customWidth="1"/>
    <col min="11491" max="11491" width="22.28515625" style="1" customWidth="1"/>
    <col min="11492" max="11492" width="11.5703125" style="1" customWidth="1"/>
    <col min="11493" max="11493" width="11.85546875" style="1" customWidth="1"/>
    <col min="11494" max="11494" width="16.5703125" style="1" customWidth="1"/>
    <col min="11495" max="11495" width="15.5703125" style="1" customWidth="1"/>
    <col min="11496" max="11496" width="18.28515625" style="1" customWidth="1"/>
    <col min="11497" max="11497" width="0" style="1" hidden="1" customWidth="1"/>
    <col min="11498" max="11498" width="4.140625" style="1" customWidth="1"/>
    <col min="11499" max="11499" width="1.7109375" style="1" customWidth="1"/>
    <col min="11500" max="11500" width="3.42578125" style="1" customWidth="1"/>
    <col min="11501" max="11503" width="1.7109375" style="1" customWidth="1"/>
    <col min="11504" max="11504" width="3" style="1" bestFit="1" customWidth="1"/>
    <col min="11505" max="11745" width="8.7109375" style="1"/>
    <col min="11746" max="11746" width="6.42578125" style="1" customWidth="1"/>
    <col min="11747" max="11747" width="22.28515625" style="1" customWidth="1"/>
    <col min="11748" max="11748" width="11.5703125" style="1" customWidth="1"/>
    <col min="11749" max="11749" width="11.85546875" style="1" customWidth="1"/>
    <col min="11750" max="11750" width="16.5703125" style="1" customWidth="1"/>
    <col min="11751" max="11751" width="15.5703125" style="1" customWidth="1"/>
    <col min="11752" max="11752" width="18.28515625" style="1" customWidth="1"/>
    <col min="11753" max="11753" width="0" style="1" hidden="1" customWidth="1"/>
    <col min="11754" max="11754" width="4.140625" style="1" customWidth="1"/>
    <col min="11755" max="11755" width="1.7109375" style="1" customWidth="1"/>
    <col min="11756" max="11756" width="3.42578125" style="1" customWidth="1"/>
    <col min="11757" max="11759" width="1.7109375" style="1" customWidth="1"/>
    <col min="11760" max="11760" width="3" style="1" bestFit="1" customWidth="1"/>
    <col min="11761" max="12001" width="8.7109375" style="1"/>
    <col min="12002" max="12002" width="6.42578125" style="1" customWidth="1"/>
    <col min="12003" max="12003" width="22.28515625" style="1" customWidth="1"/>
    <col min="12004" max="12004" width="11.5703125" style="1" customWidth="1"/>
    <col min="12005" max="12005" width="11.85546875" style="1" customWidth="1"/>
    <col min="12006" max="12006" width="16.5703125" style="1" customWidth="1"/>
    <col min="12007" max="12007" width="15.5703125" style="1" customWidth="1"/>
    <col min="12008" max="12008" width="18.28515625" style="1" customWidth="1"/>
    <col min="12009" max="12009" width="0" style="1" hidden="1" customWidth="1"/>
    <col min="12010" max="12010" width="4.140625" style="1" customWidth="1"/>
    <col min="12011" max="12011" width="1.7109375" style="1" customWidth="1"/>
    <col min="12012" max="12012" width="3.42578125" style="1" customWidth="1"/>
    <col min="12013" max="12015" width="1.7109375" style="1" customWidth="1"/>
    <col min="12016" max="12016" width="3" style="1" bestFit="1" customWidth="1"/>
    <col min="12017" max="12257" width="8.7109375" style="1"/>
    <col min="12258" max="12258" width="6.42578125" style="1" customWidth="1"/>
    <col min="12259" max="12259" width="22.28515625" style="1" customWidth="1"/>
    <col min="12260" max="12260" width="11.5703125" style="1" customWidth="1"/>
    <col min="12261" max="12261" width="11.85546875" style="1" customWidth="1"/>
    <col min="12262" max="12262" width="16.5703125" style="1" customWidth="1"/>
    <col min="12263" max="12263" width="15.5703125" style="1" customWidth="1"/>
    <col min="12264" max="12264" width="18.28515625" style="1" customWidth="1"/>
    <col min="12265" max="12265" width="0" style="1" hidden="1" customWidth="1"/>
    <col min="12266" max="12266" width="4.140625" style="1" customWidth="1"/>
    <col min="12267" max="12267" width="1.7109375" style="1" customWidth="1"/>
    <col min="12268" max="12268" width="3.42578125" style="1" customWidth="1"/>
    <col min="12269" max="12271" width="1.7109375" style="1" customWidth="1"/>
    <col min="12272" max="12272" width="3" style="1" bestFit="1" customWidth="1"/>
    <col min="12273" max="12513" width="8.7109375" style="1"/>
    <col min="12514" max="12514" width="6.42578125" style="1" customWidth="1"/>
    <col min="12515" max="12515" width="22.28515625" style="1" customWidth="1"/>
    <col min="12516" max="12516" width="11.5703125" style="1" customWidth="1"/>
    <col min="12517" max="12517" width="11.85546875" style="1" customWidth="1"/>
    <col min="12518" max="12518" width="16.5703125" style="1" customWidth="1"/>
    <col min="12519" max="12519" width="15.5703125" style="1" customWidth="1"/>
    <col min="12520" max="12520" width="18.28515625" style="1" customWidth="1"/>
    <col min="12521" max="12521" width="0" style="1" hidden="1" customWidth="1"/>
    <col min="12522" max="12522" width="4.140625" style="1" customWidth="1"/>
    <col min="12523" max="12523" width="1.7109375" style="1" customWidth="1"/>
    <col min="12524" max="12524" width="3.42578125" style="1" customWidth="1"/>
    <col min="12525" max="12527" width="1.7109375" style="1" customWidth="1"/>
    <col min="12528" max="12528" width="3" style="1" bestFit="1" customWidth="1"/>
    <col min="12529" max="12769" width="8.7109375" style="1"/>
    <col min="12770" max="12770" width="6.42578125" style="1" customWidth="1"/>
    <col min="12771" max="12771" width="22.28515625" style="1" customWidth="1"/>
    <col min="12772" max="12772" width="11.5703125" style="1" customWidth="1"/>
    <col min="12773" max="12773" width="11.85546875" style="1" customWidth="1"/>
    <col min="12774" max="12774" width="16.5703125" style="1" customWidth="1"/>
    <col min="12775" max="12775" width="15.5703125" style="1" customWidth="1"/>
    <col min="12776" max="12776" width="18.28515625" style="1" customWidth="1"/>
    <col min="12777" max="12777" width="0" style="1" hidden="1" customWidth="1"/>
    <col min="12778" max="12778" width="4.140625" style="1" customWidth="1"/>
    <col min="12779" max="12779" width="1.7109375" style="1" customWidth="1"/>
    <col min="12780" max="12780" width="3.42578125" style="1" customWidth="1"/>
    <col min="12781" max="12783" width="1.7109375" style="1" customWidth="1"/>
    <col min="12784" max="12784" width="3" style="1" bestFit="1" customWidth="1"/>
    <col min="12785" max="13025" width="8.7109375" style="1"/>
    <col min="13026" max="13026" width="6.42578125" style="1" customWidth="1"/>
    <col min="13027" max="13027" width="22.28515625" style="1" customWidth="1"/>
    <col min="13028" max="13028" width="11.5703125" style="1" customWidth="1"/>
    <col min="13029" max="13029" width="11.85546875" style="1" customWidth="1"/>
    <col min="13030" max="13030" width="16.5703125" style="1" customWidth="1"/>
    <col min="13031" max="13031" width="15.5703125" style="1" customWidth="1"/>
    <col min="13032" max="13032" width="18.28515625" style="1" customWidth="1"/>
    <col min="13033" max="13033" width="0" style="1" hidden="1" customWidth="1"/>
    <col min="13034" max="13034" width="4.140625" style="1" customWidth="1"/>
    <col min="13035" max="13035" width="1.7109375" style="1" customWidth="1"/>
    <col min="13036" max="13036" width="3.42578125" style="1" customWidth="1"/>
    <col min="13037" max="13039" width="1.7109375" style="1" customWidth="1"/>
    <col min="13040" max="13040" width="3" style="1" bestFit="1" customWidth="1"/>
    <col min="13041" max="13281" width="8.7109375" style="1"/>
    <col min="13282" max="13282" width="6.42578125" style="1" customWidth="1"/>
    <col min="13283" max="13283" width="22.28515625" style="1" customWidth="1"/>
    <col min="13284" max="13284" width="11.5703125" style="1" customWidth="1"/>
    <col min="13285" max="13285" width="11.85546875" style="1" customWidth="1"/>
    <col min="13286" max="13286" width="16.5703125" style="1" customWidth="1"/>
    <col min="13287" max="13287" width="15.5703125" style="1" customWidth="1"/>
    <col min="13288" max="13288" width="18.28515625" style="1" customWidth="1"/>
    <col min="13289" max="13289" width="0" style="1" hidden="1" customWidth="1"/>
    <col min="13290" max="13290" width="4.140625" style="1" customWidth="1"/>
    <col min="13291" max="13291" width="1.7109375" style="1" customWidth="1"/>
    <col min="13292" max="13292" width="3.42578125" style="1" customWidth="1"/>
    <col min="13293" max="13295" width="1.7109375" style="1" customWidth="1"/>
    <col min="13296" max="13296" width="3" style="1" bestFit="1" customWidth="1"/>
    <col min="13297" max="13537" width="8.7109375" style="1"/>
    <col min="13538" max="13538" width="6.42578125" style="1" customWidth="1"/>
    <col min="13539" max="13539" width="22.28515625" style="1" customWidth="1"/>
    <col min="13540" max="13540" width="11.5703125" style="1" customWidth="1"/>
    <col min="13541" max="13541" width="11.85546875" style="1" customWidth="1"/>
    <col min="13542" max="13542" width="16.5703125" style="1" customWidth="1"/>
    <col min="13543" max="13543" width="15.5703125" style="1" customWidth="1"/>
    <col min="13544" max="13544" width="18.28515625" style="1" customWidth="1"/>
    <col min="13545" max="13545" width="0" style="1" hidden="1" customWidth="1"/>
    <col min="13546" max="13546" width="4.140625" style="1" customWidth="1"/>
    <col min="13547" max="13547" width="1.7109375" style="1" customWidth="1"/>
    <col min="13548" max="13548" width="3.42578125" style="1" customWidth="1"/>
    <col min="13549" max="13551" width="1.7109375" style="1" customWidth="1"/>
    <col min="13552" max="13552" width="3" style="1" bestFit="1" customWidth="1"/>
    <col min="13553" max="13793" width="8.7109375" style="1"/>
    <col min="13794" max="13794" width="6.42578125" style="1" customWidth="1"/>
    <col min="13795" max="13795" width="22.28515625" style="1" customWidth="1"/>
    <col min="13796" max="13796" width="11.5703125" style="1" customWidth="1"/>
    <col min="13797" max="13797" width="11.85546875" style="1" customWidth="1"/>
    <col min="13798" max="13798" width="16.5703125" style="1" customWidth="1"/>
    <col min="13799" max="13799" width="15.5703125" style="1" customWidth="1"/>
    <col min="13800" max="13800" width="18.28515625" style="1" customWidth="1"/>
    <col min="13801" max="13801" width="0" style="1" hidden="1" customWidth="1"/>
    <col min="13802" max="13802" width="4.140625" style="1" customWidth="1"/>
    <col min="13803" max="13803" width="1.7109375" style="1" customWidth="1"/>
    <col min="13804" max="13804" width="3.42578125" style="1" customWidth="1"/>
    <col min="13805" max="13807" width="1.7109375" style="1" customWidth="1"/>
    <col min="13808" max="13808" width="3" style="1" bestFit="1" customWidth="1"/>
    <col min="13809" max="14049" width="8.7109375" style="1"/>
    <col min="14050" max="14050" width="6.42578125" style="1" customWidth="1"/>
    <col min="14051" max="14051" width="22.28515625" style="1" customWidth="1"/>
    <col min="14052" max="14052" width="11.5703125" style="1" customWidth="1"/>
    <col min="14053" max="14053" width="11.85546875" style="1" customWidth="1"/>
    <col min="14054" max="14054" width="16.5703125" style="1" customWidth="1"/>
    <col min="14055" max="14055" width="15.5703125" style="1" customWidth="1"/>
    <col min="14056" max="14056" width="18.28515625" style="1" customWidth="1"/>
    <col min="14057" max="14057" width="0" style="1" hidden="1" customWidth="1"/>
    <col min="14058" max="14058" width="4.140625" style="1" customWidth="1"/>
    <col min="14059" max="14059" width="1.7109375" style="1" customWidth="1"/>
    <col min="14060" max="14060" width="3.42578125" style="1" customWidth="1"/>
    <col min="14061" max="14063" width="1.7109375" style="1" customWidth="1"/>
    <col min="14064" max="14064" width="3" style="1" bestFit="1" customWidth="1"/>
    <col min="14065" max="14305" width="8.7109375" style="1"/>
    <col min="14306" max="14306" width="6.42578125" style="1" customWidth="1"/>
    <col min="14307" max="14307" width="22.28515625" style="1" customWidth="1"/>
    <col min="14308" max="14308" width="11.5703125" style="1" customWidth="1"/>
    <col min="14309" max="14309" width="11.85546875" style="1" customWidth="1"/>
    <col min="14310" max="14310" width="16.5703125" style="1" customWidth="1"/>
    <col min="14311" max="14311" width="15.5703125" style="1" customWidth="1"/>
    <col min="14312" max="14312" width="18.28515625" style="1" customWidth="1"/>
    <col min="14313" max="14313" width="0" style="1" hidden="1" customWidth="1"/>
    <col min="14314" max="14314" width="4.140625" style="1" customWidth="1"/>
    <col min="14315" max="14315" width="1.7109375" style="1" customWidth="1"/>
    <col min="14316" max="14316" width="3.42578125" style="1" customWidth="1"/>
    <col min="14317" max="14319" width="1.7109375" style="1" customWidth="1"/>
    <col min="14320" max="14320" width="3" style="1" bestFit="1" customWidth="1"/>
    <col min="14321" max="14561" width="8.7109375" style="1"/>
    <col min="14562" max="14562" width="6.42578125" style="1" customWidth="1"/>
    <col min="14563" max="14563" width="22.28515625" style="1" customWidth="1"/>
    <col min="14564" max="14564" width="11.5703125" style="1" customWidth="1"/>
    <col min="14565" max="14565" width="11.85546875" style="1" customWidth="1"/>
    <col min="14566" max="14566" width="16.5703125" style="1" customWidth="1"/>
    <col min="14567" max="14567" width="15.5703125" style="1" customWidth="1"/>
    <col min="14568" max="14568" width="18.28515625" style="1" customWidth="1"/>
    <col min="14569" max="14569" width="0" style="1" hidden="1" customWidth="1"/>
    <col min="14570" max="14570" width="4.140625" style="1" customWidth="1"/>
    <col min="14571" max="14571" width="1.7109375" style="1" customWidth="1"/>
    <col min="14572" max="14572" width="3.42578125" style="1" customWidth="1"/>
    <col min="14573" max="14575" width="1.7109375" style="1" customWidth="1"/>
    <col min="14576" max="14576" width="3" style="1" bestFit="1" customWidth="1"/>
    <col min="14577" max="14817" width="8.7109375" style="1"/>
    <col min="14818" max="14818" width="6.42578125" style="1" customWidth="1"/>
    <col min="14819" max="14819" width="22.28515625" style="1" customWidth="1"/>
    <col min="14820" max="14820" width="11.5703125" style="1" customWidth="1"/>
    <col min="14821" max="14821" width="11.85546875" style="1" customWidth="1"/>
    <col min="14822" max="14822" width="16.5703125" style="1" customWidth="1"/>
    <col min="14823" max="14823" width="15.5703125" style="1" customWidth="1"/>
    <col min="14824" max="14824" width="18.28515625" style="1" customWidth="1"/>
    <col min="14825" max="14825" width="0" style="1" hidden="1" customWidth="1"/>
    <col min="14826" max="14826" width="4.140625" style="1" customWidth="1"/>
    <col min="14827" max="14827" width="1.7109375" style="1" customWidth="1"/>
    <col min="14828" max="14828" width="3.42578125" style="1" customWidth="1"/>
    <col min="14829" max="14831" width="1.7109375" style="1" customWidth="1"/>
    <col min="14832" max="14832" width="3" style="1" bestFit="1" customWidth="1"/>
    <col min="14833" max="15073" width="8.7109375" style="1"/>
    <col min="15074" max="15074" width="6.42578125" style="1" customWidth="1"/>
    <col min="15075" max="15075" width="22.28515625" style="1" customWidth="1"/>
    <col min="15076" max="15076" width="11.5703125" style="1" customWidth="1"/>
    <col min="15077" max="15077" width="11.85546875" style="1" customWidth="1"/>
    <col min="15078" max="15078" width="16.5703125" style="1" customWidth="1"/>
    <col min="15079" max="15079" width="15.5703125" style="1" customWidth="1"/>
    <col min="15080" max="15080" width="18.28515625" style="1" customWidth="1"/>
    <col min="15081" max="15081" width="0" style="1" hidden="1" customWidth="1"/>
    <col min="15082" max="15082" width="4.140625" style="1" customWidth="1"/>
    <col min="15083" max="15083" width="1.7109375" style="1" customWidth="1"/>
    <col min="15084" max="15084" width="3.42578125" style="1" customWidth="1"/>
    <col min="15085" max="15087" width="1.7109375" style="1" customWidth="1"/>
    <col min="15088" max="15088" width="3" style="1" bestFit="1" customWidth="1"/>
    <col min="15089" max="15329" width="8.7109375" style="1"/>
    <col min="15330" max="15330" width="6.42578125" style="1" customWidth="1"/>
    <col min="15331" max="15331" width="22.28515625" style="1" customWidth="1"/>
    <col min="15332" max="15332" width="11.5703125" style="1" customWidth="1"/>
    <col min="15333" max="15333" width="11.85546875" style="1" customWidth="1"/>
    <col min="15334" max="15334" width="16.5703125" style="1" customWidth="1"/>
    <col min="15335" max="15335" width="15.5703125" style="1" customWidth="1"/>
    <col min="15336" max="15336" width="18.28515625" style="1" customWidth="1"/>
    <col min="15337" max="15337" width="0" style="1" hidden="1" customWidth="1"/>
    <col min="15338" max="15338" width="4.140625" style="1" customWidth="1"/>
    <col min="15339" max="15339" width="1.7109375" style="1" customWidth="1"/>
    <col min="15340" max="15340" width="3.42578125" style="1" customWidth="1"/>
    <col min="15341" max="15343" width="1.7109375" style="1" customWidth="1"/>
    <col min="15344" max="15344" width="3" style="1" bestFit="1" customWidth="1"/>
    <col min="15345" max="15585" width="8.7109375" style="1"/>
    <col min="15586" max="15586" width="6.42578125" style="1" customWidth="1"/>
    <col min="15587" max="15587" width="22.28515625" style="1" customWidth="1"/>
    <col min="15588" max="15588" width="11.5703125" style="1" customWidth="1"/>
    <col min="15589" max="15589" width="11.85546875" style="1" customWidth="1"/>
    <col min="15590" max="15590" width="16.5703125" style="1" customWidth="1"/>
    <col min="15591" max="15591" width="15.5703125" style="1" customWidth="1"/>
    <col min="15592" max="15592" width="18.28515625" style="1" customWidth="1"/>
    <col min="15593" max="15593" width="0" style="1" hidden="1" customWidth="1"/>
    <col min="15594" max="15594" width="4.140625" style="1" customWidth="1"/>
    <col min="15595" max="15595" width="1.7109375" style="1" customWidth="1"/>
    <col min="15596" max="15596" width="3.42578125" style="1" customWidth="1"/>
    <col min="15597" max="15599" width="1.7109375" style="1" customWidth="1"/>
    <col min="15600" max="15600" width="3" style="1" bestFit="1" customWidth="1"/>
    <col min="15601" max="15841" width="8.7109375" style="1"/>
    <col min="15842" max="15842" width="6.42578125" style="1" customWidth="1"/>
    <col min="15843" max="15843" width="22.28515625" style="1" customWidth="1"/>
    <col min="15844" max="15844" width="11.5703125" style="1" customWidth="1"/>
    <col min="15845" max="15845" width="11.85546875" style="1" customWidth="1"/>
    <col min="15846" max="15846" width="16.5703125" style="1" customWidth="1"/>
    <col min="15847" max="15847" width="15.5703125" style="1" customWidth="1"/>
    <col min="15848" max="15848" width="18.28515625" style="1" customWidth="1"/>
    <col min="15849" max="15849" width="0" style="1" hidden="1" customWidth="1"/>
    <col min="15850" max="15850" width="4.140625" style="1" customWidth="1"/>
    <col min="15851" max="15851" width="1.7109375" style="1" customWidth="1"/>
    <col min="15852" max="15852" width="3.42578125" style="1" customWidth="1"/>
    <col min="15853" max="15855" width="1.7109375" style="1" customWidth="1"/>
    <col min="15856" max="15856" width="3" style="1" bestFit="1" customWidth="1"/>
    <col min="15857" max="16097" width="8.7109375" style="1"/>
    <col min="16098" max="16098" width="6.42578125" style="1" customWidth="1"/>
    <col min="16099" max="16099" width="22.28515625" style="1" customWidth="1"/>
    <col min="16100" max="16100" width="11.5703125" style="1" customWidth="1"/>
    <col min="16101" max="16101" width="11.85546875" style="1" customWidth="1"/>
    <col min="16102" max="16102" width="16.5703125" style="1" customWidth="1"/>
    <col min="16103" max="16103" width="15.5703125" style="1" customWidth="1"/>
    <col min="16104" max="16104" width="18.28515625" style="1" customWidth="1"/>
    <col min="16105" max="16105" width="0" style="1" hidden="1" customWidth="1"/>
    <col min="16106" max="16106" width="4.140625" style="1" customWidth="1"/>
    <col min="16107" max="16107" width="1.7109375" style="1" customWidth="1"/>
    <col min="16108" max="16108" width="3.42578125" style="1" customWidth="1"/>
    <col min="16109" max="16111" width="1.7109375" style="1" customWidth="1"/>
    <col min="16112" max="16112" width="3" style="1" bestFit="1" customWidth="1"/>
    <col min="16113" max="16384" width="8.7109375" style="1"/>
  </cols>
  <sheetData>
    <row r="1" spans="1:10" ht="15.75">
      <c r="A1" s="155"/>
      <c r="B1" s="155"/>
      <c r="C1" s="155"/>
      <c r="D1" s="155"/>
      <c r="E1" s="155"/>
      <c r="F1" s="155"/>
      <c r="G1" s="155"/>
    </row>
    <row r="2" spans="1:10" ht="15.75">
      <c r="A2" s="443" t="s">
        <v>0</v>
      </c>
      <c r="B2" s="443"/>
      <c r="C2" s="443"/>
      <c r="D2" s="443"/>
      <c r="E2" s="443"/>
      <c r="F2" s="443"/>
      <c r="G2" s="443"/>
    </row>
    <row r="3" spans="1:10" ht="15.75">
      <c r="A3" s="443" t="s">
        <v>6</v>
      </c>
      <c r="B3" s="443"/>
      <c r="C3" s="443"/>
      <c r="D3" s="443"/>
      <c r="E3" s="443"/>
      <c r="F3" s="443"/>
      <c r="G3" s="443"/>
    </row>
    <row r="4" spans="1:10" ht="15.75">
      <c r="A4" s="155"/>
      <c r="B4" s="155"/>
      <c r="C4" s="155"/>
      <c r="D4" s="155"/>
      <c r="E4" s="155"/>
      <c r="F4" s="155"/>
      <c r="G4" s="155"/>
    </row>
    <row r="5" spans="1:10" ht="72.75" customHeight="1">
      <c r="A5" s="444" t="s">
        <v>7</v>
      </c>
      <c r="B5" s="445"/>
      <c r="C5" s="449" t="s">
        <v>459</v>
      </c>
      <c r="D5" s="449"/>
      <c r="E5" s="449"/>
      <c r="F5" s="449"/>
      <c r="G5" s="449"/>
      <c r="H5" s="15"/>
    </row>
    <row r="6" spans="1:10" s="2" customFormat="1" ht="35.25" customHeight="1">
      <c r="A6" s="448" t="s">
        <v>8</v>
      </c>
      <c r="B6" s="448"/>
      <c r="C6" s="446"/>
      <c r="D6" s="446"/>
      <c r="E6" s="447"/>
      <c r="F6" s="447"/>
      <c r="G6" s="447"/>
    </row>
    <row r="7" spans="1:10" ht="29.25" customHeight="1">
      <c r="A7" s="448" t="s">
        <v>1</v>
      </c>
      <c r="B7" s="448"/>
      <c r="C7" s="446" t="s">
        <v>309</v>
      </c>
      <c r="D7" s="446"/>
      <c r="E7" s="447"/>
      <c r="F7" s="447"/>
      <c r="G7" s="447"/>
    </row>
    <row r="8" spans="1:10" ht="15.75">
      <c r="A8" s="156"/>
      <c r="B8" s="157"/>
      <c r="C8" s="156"/>
      <c r="D8" s="156"/>
      <c r="E8" s="156"/>
      <c r="F8" s="156"/>
      <c r="G8" s="158" t="s">
        <v>5</v>
      </c>
    </row>
    <row r="9" spans="1:10" ht="15.75">
      <c r="A9" s="450" t="s">
        <v>2</v>
      </c>
      <c r="B9" s="450" t="s">
        <v>3</v>
      </c>
      <c r="C9" s="450" t="s">
        <v>9</v>
      </c>
      <c r="D9" s="450" t="s">
        <v>46</v>
      </c>
      <c r="E9" s="457" t="s">
        <v>96</v>
      </c>
      <c r="F9" s="457"/>
      <c r="G9" s="457"/>
      <c r="H9" s="454" t="s">
        <v>95</v>
      </c>
    </row>
    <row r="10" spans="1:10" ht="34.5" customHeight="1">
      <c r="A10" s="456"/>
      <c r="B10" s="456"/>
      <c r="C10" s="456"/>
      <c r="D10" s="451"/>
      <c r="E10" s="159" t="s">
        <v>10</v>
      </c>
      <c r="F10" s="159" t="s">
        <v>11</v>
      </c>
      <c r="G10" s="159" t="s">
        <v>12</v>
      </c>
      <c r="H10" s="455"/>
    </row>
    <row r="11" spans="1:10" ht="15.75">
      <c r="A11" s="160">
        <v>1</v>
      </c>
      <c r="B11" s="160">
        <v>2</v>
      </c>
      <c r="C11" s="160"/>
      <c r="D11" s="160"/>
      <c r="E11" s="160">
        <v>4</v>
      </c>
      <c r="F11" s="160">
        <v>5</v>
      </c>
      <c r="G11" s="160">
        <v>6</v>
      </c>
      <c r="H11" s="94">
        <v>7</v>
      </c>
    </row>
    <row r="12" spans="1:10" ht="15.75">
      <c r="A12" s="461" t="s">
        <v>13</v>
      </c>
      <c r="B12" s="462"/>
      <c r="C12" s="462"/>
      <c r="D12" s="462"/>
      <c r="E12" s="462"/>
      <c r="F12" s="462"/>
      <c r="G12" s="463"/>
      <c r="H12" s="95"/>
    </row>
    <row r="13" spans="1:10" ht="32.25" customHeight="1">
      <c r="A13" s="161" t="s">
        <v>4</v>
      </c>
      <c r="B13" s="229" t="s">
        <v>123</v>
      </c>
      <c r="C13" s="162" t="s">
        <v>110</v>
      </c>
      <c r="D13" s="161" t="s">
        <v>130</v>
      </c>
      <c r="E13" s="204">
        <f>G13</f>
        <v>4831744</v>
      </c>
      <c r="F13" s="163"/>
      <c r="G13" s="202">
        <f>'Сводная изыскания'!C5</f>
        <v>4831744</v>
      </c>
      <c r="H13" s="95"/>
      <c r="J13" s="116"/>
    </row>
    <row r="14" spans="1:10" s="100" customFormat="1" ht="36.6" customHeight="1">
      <c r="A14" s="161" t="s">
        <v>122</v>
      </c>
      <c r="B14" s="229" t="s">
        <v>124</v>
      </c>
      <c r="C14" s="162" t="s">
        <v>110</v>
      </c>
      <c r="D14" s="161" t="s">
        <v>129</v>
      </c>
      <c r="E14" s="204">
        <f t="shared" ref="E14:E17" si="0">G14</f>
        <v>28153301.52</v>
      </c>
      <c r="F14" s="164"/>
      <c r="G14" s="205">
        <f>'Сводная изыскания'!C6</f>
        <v>28153301.52</v>
      </c>
      <c r="H14" s="95"/>
      <c r="J14" s="116"/>
    </row>
    <row r="15" spans="1:10" s="100" customFormat="1" ht="36.6" customHeight="1">
      <c r="A15" s="161" t="s">
        <v>127</v>
      </c>
      <c r="B15" s="229" t="s">
        <v>166</v>
      </c>
      <c r="C15" s="162" t="s">
        <v>110</v>
      </c>
      <c r="D15" s="161" t="s">
        <v>131</v>
      </c>
      <c r="E15" s="204">
        <f t="shared" si="0"/>
        <v>8788734.1699999999</v>
      </c>
      <c r="F15" s="164"/>
      <c r="G15" s="205">
        <f>'Сводная изыскания'!C7</f>
        <v>8788734.1699999999</v>
      </c>
      <c r="H15" s="95"/>
      <c r="J15" s="116"/>
    </row>
    <row r="16" spans="1:10" s="100" customFormat="1" ht="36.6" customHeight="1">
      <c r="A16" s="161" t="s">
        <v>128</v>
      </c>
      <c r="B16" s="229" t="s">
        <v>125</v>
      </c>
      <c r="C16" s="162" t="s">
        <v>110</v>
      </c>
      <c r="D16" s="161" t="s">
        <v>132</v>
      </c>
      <c r="E16" s="204">
        <f t="shared" si="0"/>
        <v>867910.87</v>
      </c>
      <c r="F16" s="164"/>
      <c r="G16" s="205">
        <f>'Сводная изыскания'!C8</f>
        <v>867910.87</v>
      </c>
      <c r="H16" s="95"/>
      <c r="J16" s="116"/>
    </row>
    <row r="17" spans="1:10" s="100" customFormat="1" ht="36.6" customHeight="1">
      <c r="A17" s="161" t="s">
        <v>171</v>
      </c>
      <c r="B17" s="229" t="s">
        <v>126</v>
      </c>
      <c r="C17" s="162" t="s">
        <v>110</v>
      </c>
      <c r="D17" s="161" t="s">
        <v>167</v>
      </c>
      <c r="E17" s="204">
        <f t="shared" si="0"/>
        <v>603798.48</v>
      </c>
      <c r="F17" s="164"/>
      <c r="G17" s="205">
        <f>'Сводная изыскания'!C9</f>
        <v>603798.48</v>
      </c>
      <c r="H17" s="95"/>
      <c r="J17" s="116"/>
    </row>
    <row r="18" spans="1:10" s="100" customFormat="1" ht="36.6" customHeight="1">
      <c r="A18" s="161" t="s">
        <v>495</v>
      </c>
      <c r="B18" s="229" t="s">
        <v>494</v>
      </c>
      <c r="C18" s="162" t="s">
        <v>110</v>
      </c>
      <c r="D18" s="161" t="s">
        <v>496</v>
      </c>
      <c r="E18" s="204">
        <f>'Сводная изыскания'!C10</f>
        <v>847275.18</v>
      </c>
      <c r="F18" s="164"/>
      <c r="G18" s="205">
        <f>E18</f>
        <v>847275.18</v>
      </c>
      <c r="H18" s="95"/>
      <c r="J18" s="116"/>
    </row>
    <row r="19" spans="1:10" s="100" customFormat="1" ht="36.6" customHeight="1">
      <c r="A19" s="159"/>
      <c r="B19" s="221" t="s">
        <v>12</v>
      </c>
      <c r="C19" s="160"/>
      <c r="D19" s="159"/>
      <c r="E19" s="222">
        <f>SUM(E13:E18)</f>
        <v>44092764.219999999</v>
      </c>
      <c r="F19" s="223"/>
      <c r="G19" s="224">
        <f>SUM(G13:G18)</f>
        <v>44092764.219999999</v>
      </c>
      <c r="H19" s="95"/>
      <c r="J19" s="116"/>
    </row>
    <row r="20" spans="1:10" ht="25.5" customHeight="1">
      <c r="A20" s="458" t="s">
        <v>14</v>
      </c>
      <c r="B20" s="459"/>
      <c r="C20" s="459"/>
      <c r="D20" s="459"/>
      <c r="E20" s="459"/>
      <c r="F20" s="460"/>
      <c r="G20" s="206">
        <f>G19</f>
        <v>44092764.219999999</v>
      </c>
      <c r="H20" s="95"/>
      <c r="J20" s="117"/>
    </row>
    <row r="21" spans="1:10" ht="25.5" customHeight="1">
      <c r="A21" s="452" t="s">
        <v>116</v>
      </c>
      <c r="B21" s="453"/>
      <c r="C21" s="453"/>
      <c r="D21" s="453"/>
      <c r="E21" s="453"/>
      <c r="F21" s="453"/>
      <c r="G21" s="453"/>
      <c r="H21" s="95"/>
    </row>
    <row r="22" spans="1:10" s="100" customFormat="1" ht="29.25" customHeight="1">
      <c r="A22" s="161" t="s">
        <v>118</v>
      </c>
      <c r="B22" s="165" t="s">
        <v>80</v>
      </c>
      <c r="C22" s="162"/>
      <c r="D22" s="161" t="s">
        <v>111</v>
      </c>
      <c r="E22" s="166"/>
      <c r="F22" s="202">
        <f>ПД!E146</f>
        <v>12292122.73</v>
      </c>
      <c r="G22" s="202">
        <f t="shared" ref="G22" si="1">F22</f>
        <v>12292122.73</v>
      </c>
      <c r="H22" s="95"/>
    </row>
    <row r="23" spans="1:10" s="100" customFormat="1" ht="29.25" customHeight="1">
      <c r="A23" s="161" t="s">
        <v>193</v>
      </c>
      <c r="B23" s="165" t="s">
        <v>343</v>
      </c>
      <c r="C23" s="162"/>
      <c r="D23" s="161" t="s">
        <v>344</v>
      </c>
      <c r="E23" s="166"/>
      <c r="F23" s="202">
        <f>ОВОС!E6</f>
        <v>1423198.8</v>
      </c>
      <c r="G23" s="202">
        <f>F23</f>
        <v>1423198.8</v>
      </c>
      <c r="H23" s="95"/>
    </row>
    <row r="24" spans="1:10" s="100" customFormat="1" ht="98.25" customHeight="1">
      <c r="A24" s="161" t="s">
        <v>193</v>
      </c>
      <c r="B24" s="201" t="s">
        <v>196</v>
      </c>
      <c r="C24" s="162" t="s">
        <v>110</v>
      </c>
      <c r="D24" s="161" t="s">
        <v>236</v>
      </c>
      <c r="E24" s="166"/>
      <c r="F24" s="202">
        <f>328677.16/1.2</f>
        <v>273897.63</v>
      </c>
      <c r="G24" s="202">
        <f>F24</f>
        <v>273897.63</v>
      </c>
      <c r="H24" s="95"/>
    </row>
    <row r="25" spans="1:10" s="100" customFormat="1" ht="29.25" customHeight="1">
      <c r="A25" s="458" t="s">
        <v>15</v>
      </c>
      <c r="B25" s="459"/>
      <c r="C25" s="459"/>
      <c r="D25" s="459"/>
      <c r="E25" s="459"/>
      <c r="F25" s="460"/>
      <c r="G25" s="206">
        <f>G22+G23+G24</f>
        <v>13989219.16</v>
      </c>
      <c r="H25" s="95"/>
    </row>
    <row r="26" spans="1:10" s="100" customFormat="1" ht="19.5" customHeight="1">
      <c r="A26" s="167"/>
      <c r="B26" s="167"/>
      <c r="C26" s="167"/>
      <c r="D26" s="167"/>
      <c r="E26" s="167"/>
      <c r="F26" s="167" t="s">
        <v>117</v>
      </c>
      <c r="G26" s="207">
        <f>G20+G25</f>
        <v>58081983.380000003</v>
      </c>
      <c r="H26" s="104"/>
    </row>
  </sheetData>
  <mergeCells count="18">
    <mergeCell ref="A25:F25"/>
    <mergeCell ref="A12:G12"/>
    <mergeCell ref="A20:F20"/>
    <mergeCell ref="D9:D10"/>
    <mergeCell ref="A21:G21"/>
    <mergeCell ref="H9:H10"/>
    <mergeCell ref="A9:A10"/>
    <mergeCell ref="B9:B10"/>
    <mergeCell ref="C9:C10"/>
    <mergeCell ref="E9:G9"/>
    <mergeCell ref="A2:G2"/>
    <mergeCell ref="A3:G3"/>
    <mergeCell ref="A5:B5"/>
    <mergeCell ref="C7:G7"/>
    <mergeCell ref="A6:B6"/>
    <mergeCell ref="C6:G6"/>
    <mergeCell ref="C5:G5"/>
    <mergeCell ref="A7:B7"/>
  </mergeCells>
  <pageMargins left="0.7" right="0.7" top="0.75" bottom="0.75" header="0.3" footer="0.3"/>
  <pageSetup paperSize="9" scale="54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O88"/>
  <sheetViews>
    <sheetView topLeftCell="A13" zoomScaleNormal="100" zoomScaleSheetLayoutView="100" workbookViewId="0">
      <selection activeCell="H23" sqref="H23"/>
    </sheetView>
  </sheetViews>
  <sheetFormatPr defaultColWidth="9.140625" defaultRowHeight="15"/>
  <cols>
    <col min="1" max="1" width="5.28515625" style="90" customWidth="1"/>
    <col min="2" max="2" width="35.85546875" style="89" customWidth="1"/>
    <col min="3" max="3" width="34.7109375" style="89" customWidth="1"/>
    <col min="4" max="4" width="14.85546875" style="89" customWidth="1"/>
    <col min="5" max="5" width="9.7109375" style="89" customWidth="1"/>
    <col min="6" max="6" width="9.140625" style="89"/>
    <col min="7" max="7" width="23.7109375" style="89" customWidth="1"/>
    <col min="8" max="8" width="18.7109375" style="91" customWidth="1"/>
    <col min="9" max="16384" width="9.140625" style="89"/>
  </cols>
  <sheetData>
    <row r="1" spans="1:8" ht="15.75">
      <c r="A1" s="168"/>
      <c r="B1" s="169"/>
      <c r="C1" s="170"/>
      <c r="D1" s="170"/>
      <c r="E1" s="170"/>
      <c r="F1" s="169"/>
      <c r="G1" s="169"/>
      <c r="H1" s="171"/>
    </row>
    <row r="2" spans="1:8" ht="15.75">
      <c r="A2" s="484" t="s">
        <v>109</v>
      </c>
      <c r="B2" s="480"/>
      <c r="C2" s="480"/>
      <c r="D2" s="480"/>
      <c r="E2" s="480"/>
      <c r="F2" s="480"/>
      <c r="G2" s="480"/>
      <c r="H2" s="480"/>
    </row>
    <row r="3" spans="1:8" ht="15.75">
      <c r="A3" s="485"/>
      <c r="B3" s="480"/>
      <c r="C3" s="480"/>
      <c r="D3" s="480"/>
      <c r="E3" s="480"/>
      <c r="F3" s="480"/>
      <c r="G3" s="480"/>
      <c r="H3" s="480"/>
    </row>
    <row r="4" spans="1:8" ht="76.5" customHeight="1">
      <c r="A4" s="482" t="s">
        <v>78</v>
      </c>
      <c r="B4" s="480"/>
      <c r="C4" s="486" t="s">
        <v>354</v>
      </c>
      <c r="D4" s="486"/>
      <c r="E4" s="486"/>
      <c r="F4" s="487"/>
      <c r="G4" s="487"/>
      <c r="H4" s="487"/>
    </row>
    <row r="5" spans="1:8" ht="17.25" customHeight="1">
      <c r="A5" s="482" t="s">
        <v>79</v>
      </c>
      <c r="B5" s="480"/>
      <c r="C5" s="481"/>
      <c r="D5" s="481"/>
      <c r="E5" s="481"/>
      <c r="F5" s="480"/>
      <c r="G5" s="480"/>
      <c r="H5" s="480"/>
    </row>
    <row r="6" spans="1:8" ht="30" customHeight="1">
      <c r="A6" s="479" t="s">
        <v>81</v>
      </c>
      <c r="B6" s="480"/>
      <c r="C6" s="481" t="s">
        <v>87</v>
      </c>
      <c r="D6" s="481"/>
      <c r="E6" s="481"/>
      <c r="F6" s="480"/>
      <c r="G6" s="480"/>
      <c r="H6" s="480"/>
    </row>
    <row r="7" spans="1:8" ht="15.75">
      <c r="A7" s="482" t="s">
        <v>82</v>
      </c>
      <c r="B7" s="480"/>
      <c r="C7" s="483"/>
      <c r="D7" s="483"/>
      <c r="E7" s="483"/>
      <c r="F7" s="480"/>
      <c r="G7" s="480"/>
      <c r="H7" s="480"/>
    </row>
    <row r="8" spans="1:8" ht="15.75">
      <c r="A8" s="482" t="s">
        <v>83</v>
      </c>
      <c r="B8" s="480"/>
      <c r="C8" s="483" t="s">
        <v>309</v>
      </c>
      <c r="D8" s="483"/>
      <c r="E8" s="483"/>
      <c r="F8" s="480"/>
      <c r="G8" s="480"/>
      <c r="H8" s="480"/>
    </row>
    <row r="9" spans="1:8" ht="15.75">
      <c r="A9" s="168"/>
      <c r="B9" s="169"/>
      <c r="C9" s="170"/>
      <c r="D9" s="170"/>
      <c r="E9" s="170"/>
      <c r="F9" s="169"/>
      <c r="G9" s="169"/>
      <c r="H9" s="171"/>
    </row>
    <row r="10" spans="1:8" ht="94.5">
      <c r="A10" s="172" t="s">
        <v>2</v>
      </c>
      <c r="B10" s="172" t="s">
        <v>35</v>
      </c>
      <c r="C10" s="467" t="s">
        <v>84</v>
      </c>
      <c r="D10" s="468"/>
      <c r="E10" s="468"/>
      <c r="F10" s="172" t="s">
        <v>36</v>
      </c>
      <c r="G10" s="172" t="s">
        <v>85</v>
      </c>
      <c r="H10" s="173" t="s">
        <v>86</v>
      </c>
    </row>
    <row r="11" spans="1:8" ht="15" customHeight="1">
      <c r="A11" s="469">
        <v>1</v>
      </c>
      <c r="B11" s="471" t="s">
        <v>456</v>
      </c>
      <c r="C11" s="473"/>
      <c r="D11" s="474"/>
      <c r="E11" s="475"/>
      <c r="F11" s="174"/>
      <c r="G11" s="476"/>
      <c r="H11" s="464"/>
    </row>
    <row r="12" spans="1:8" ht="31.5">
      <c r="A12" s="470"/>
      <c r="B12" s="472"/>
      <c r="C12" s="175" t="s">
        <v>421</v>
      </c>
      <c r="D12" s="226">
        <f>'Сводная изыскания'!C11</f>
        <v>44092764.219999999</v>
      </c>
      <c r="E12" s="176" t="s">
        <v>89</v>
      </c>
      <c r="F12" s="177"/>
      <c r="G12" s="477"/>
      <c r="H12" s="465"/>
    </row>
    <row r="13" spans="1:8" ht="15.75">
      <c r="A13" s="470"/>
      <c r="B13" s="472"/>
      <c r="C13" s="175" t="s">
        <v>422</v>
      </c>
      <c r="D13" s="178">
        <v>5.12</v>
      </c>
      <c r="E13" s="179"/>
      <c r="F13" s="177"/>
      <c r="G13" s="477"/>
      <c r="H13" s="465"/>
    </row>
    <row r="14" spans="1:8" ht="31.5">
      <c r="A14" s="470"/>
      <c r="B14" s="472"/>
      <c r="C14" s="175" t="s">
        <v>133</v>
      </c>
      <c r="D14" s="226">
        <f>D12/D13</f>
        <v>8611868.0099999998</v>
      </c>
      <c r="E14" s="176" t="s">
        <v>89</v>
      </c>
      <c r="F14" s="177"/>
      <c r="G14" s="477"/>
      <c r="H14" s="465"/>
    </row>
    <row r="15" spans="1:8" ht="15" customHeight="1">
      <c r="A15" s="469">
        <v>2</v>
      </c>
      <c r="B15" s="471" t="s">
        <v>80</v>
      </c>
      <c r="C15" s="473"/>
      <c r="D15" s="474"/>
      <c r="E15" s="475"/>
      <c r="F15" s="174"/>
      <c r="G15" s="477"/>
      <c r="H15" s="465"/>
    </row>
    <row r="16" spans="1:8" ht="32.450000000000003" customHeight="1">
      <c r="A16" s="470"/>
      <c r="B16" s="472"/>
      <c r="C16" s="175" t="s">
        <v>423</v>
      </c>
      <c r="D16" s="283">
        <f>'Cводная смета ПИР'!G22+'Cводная смета ПИР'!G23</f>
        <v>13715321.529999999</v>
      </c>
      <c r="E16" s="176" t="s">
        <v>89</v>
      </c>
      <c r="F16" s="177"/>
      <c r="G16" s="477"/>
      <c r="H16" s="465"/>
    </row>
    <row r="17" spans="1:15" ht="25.9" customHeight="1">
      <c r="A17" s="470"/>
      <c r="B17" s="472"/>
      <c r="C17" s="175" t="s">
        <v>422</v>
      </c>
      <c r="D17" s="280">
        <v>5.07</v>
      </c>
      <c r="E17" s="179"/>
      <c r="F17" s="177"/>
      <c r="G17" s="477"/>
      <c r="H17" s="465"/>
    </row>
    <row r="18" spans="1:15" ht="31.5">
      <c r="A18" s="470"/>
      <c r="B18" s="472"/>
      <c r="C18" s="175" t="s">
        <v>134</v>
      </c>
      <c r="D18" s="226">
        <f>D16/D17</f>
        <v>2705191.62</v>
      </c>
      <c r="E18" s="176" t="s">
        <v>89</v>
      </c>
      <c r="F18" s="177"/>
      <c r="G18" s="478"/>
      <c r="H18" s="466"/>
      <c r="O18" s="89" t="s">
        <v>93</v>
      </c>
    </row>
    <row r="19" spans="1:15" ht="39.75" customHeight="1">
      <c r="A19" s="180"/>
      <c r="B19" s="181"/>
      <c r="C19" s="182" t="s">
        <v>94</v>
      </c>
      <c r="D19" s="227">
        <f>D14+D18</f>
        <v>11317059.630000001</v>
      </c>
      <c r="E19" s="183" t="s">
        <v>89</v>
      </c>
      <c r="F19" s="184"/>
      <c r="G19" s="323" t="s">
        <v>235</v>
      </c>
      <c r="H19" s="185"/>
    </row>
    <row r="20" spans="1:15" ht="66.75" customHeight="1">
      <c r="A20" s="186"/>
      <c r="B20" s="187" t="s">
        <v>88</v>
      </c>
      <c r="C20" s="188" t="s">
        <v>90</v>
      </c>
      <c r="D20" s="200">
        <v>6.1499999999999999E-2</v>
      </c>
      <c r="E20" s="189"/>
      <c r="F20" s="190"/>
      <c r="G20" s="191"/>
      <c r="H20" s="228">
        <f>D19*D20</f>
        <v>695999.17</v>
      </c>
    </row>
    <row r="21" spans="1:15" ht="115.5" customHeight="1">
      <c r="A21" s="324"/>
      <c r="B21" s="325"/>
      <c r="C21" s="326" t="s">
        <v>457</v>
      </c>
      <c r="D21" s="327">
        <v>6.18</v>
      </c>
      <c r="E21" s="328"/>
      <c r="F21" s="329"/>
      <c r="G21" s="330"/>
      <c r="H21" s="331">
        <f>H20*D21</f>
        <v>4301274.87</v>
      </c>
    </row>
    <row r="22" spans="1:15" ht="83.25" customHeight="1">
      <c r="A22" s="332"/>
      <c r="B22" s="333"/>
      <c r="C22" s="238" t="s">
        <v>458</v>
      </c>
      <c r="D22" s="334">
        <v>1.0676000000000001</v>
      </c>
      <c r="E22" s="335"/>
      <c r="F22" s="335"/>
      <c r="G22" s="335"/>
      <c r="H22" s="204">
        <f>H21*D22</f>
        <v>4592041.05</v>
      </c>
    </row>
    <row r="23" spans="1:15" ht="15.75">
      <c r="A23" s="361"/>
      <c r="B23" s="362"/>
      <c r="C23" s="362" t="s">
        <v>487</v>
      </c>
      <c r="D23" s="362"/>
      <c r="E23" s="362"/>
      <c r="F23" s="362"/>
      <c r="G23" s="362"/>
      <c r="H23" s="363">
        <f>H22*1.2</f>
        <v>5510449.2599999998</v>
      </c>
    </row>
    <row r="24" spans="1:15">
      <c r="A24" s="105"/>
      <c r="B24" s="106"/>
      <c r="C24" s="106"/>
      <c r="D24" s="114"/>
      <c r="E24" s="106"/>
      <c r="F24" s="106"/>
      <c r="G24" s="106"/>
      <c r="H24" s="107"/>
    </row>
    <row r="25" spans="1:15">
      <c r="A25" s="105"/>
      <c r="B25" s="282" t="s">
        <v>424</v>
      </c>
      <c r="C25" s="282" t="s">
        <v>425</v>
      </c>
      <c r="D25" s="106"/>
      <c r="E25" s="106"/>
      <c r="F25" s="106"/>
      <c r="G25" s="106"/>
      <c r="H25" s="107"/>
    </row>
    <row r="26" spans="1:15">
      <c r="A26" s="105"/>
      <c r="B26" s="282" t="s">
        <v>426</v>
      </c>
      <c r="C26" s="282" t="s">
        <v>427</v>
      </c>
      <c r="D26" s="106"/>
      <c r="E26" s="106"/>
      <c r="F26" s="106"/>
      <c r="G26" s="106"/>
      <c r="H26" s="107"/>
    </row>
    <row r="27" spans="1:15">
      <c r="A27" s="105"/>
      <c r="B27" s="282" t="s">
        <v>428</v>
      </c>
      <c r="C27" s="282">
        <v>33.75</v>
      </c>
      <c r="D27" s="106"/>
      <c r="E27" s="106"/>
      <c r="F27" s="106"/>
      <c r="G27" s="106"/>
      <c r="H27" s="107"/>
    </row>
    <row r="28" spans="1:15">
      <c r="A28" s="105"/>
      <c r="B28" s="282" t="s">
        <v>429</v>
      </c>
      <c r="C28" s="282">
        <v>29.25</v>
      </c>
      <c r="D28" s="106"/>
      <c r="E28" s="106"/>
      <c r="F28" s="106"/>
      <c r="G28" s="106"/>
      <c r="H28" s="107"/>
    </row>
    <row r="29" spans="1:15">
      <c r="A29" s="105"/>
      <c r="B29" s="281" t="s">
        <v>430</v>
      </c>
      <c r="C29" s="281">
        <v>27.3</v>
      </c>
      <c r="D29" s="106"/>
      <c r="E29" s="106"/>
      <c r="F29" s="106"/>
      <c r="G29" s="106"/>
      <c r="H29" s="107"/>
    </row>
    <row r="30" spans="1:15">
      <c r="A30" s="105"/>
      <c r="B30" s="282" t="s">
        <v>431</v>
      </c>
      <c r="C30" s="282">
        <v>20.22</v>
      </c>
      <c r="D30" s="106"/>
      <c r="E30" s="106"/>
      <c r="F30" s="106"/>
      <c r="G30" s="106"/>
      <c r="H30" s="107"/>
    </row>
    <row r="31" spans="1:15">
      <c r="A31" s="105"/>
      <c r="B31" s="282" t="s">
        <v>432</v>
      </c>
      <c r="C31" s="282">
        <v>16.649999999999999</v>
      </c>
      <c r="D31" s="106"/>
      <c r="E31" s="106"/>
      <c r="F31" s="106"/>
      <c r="G31" s="106"/>
      <c r="H31" s="107"/>
    </row>
    <row r="32" spans="1:15">
      <c r="A32" s="105"/>
      <c r="B32" s="281" t="s">
        <v>433</v>
      </c>
      <c r="C32" s="281">
        <v>12.69</v>
      </c>
      <c r="D32" s="106"/>
      <c r="E32" s="106"/>
      <c r="F32" s="106"/>
      <c r="G32" s="106"/>
      <c r="H32" s="107"/>
    </row>
    <row r="33" spans="1:8">
      <c r="A33" s="105"/>
      <c r="B33" s="279" t="s">
        <v>434</v>
      </c>
      <c r="C33" s="279">
        <v>11.88</v>
      </c>
      <c r="D33" s="106"/>
      <c r="E33" s="106"/>
      <c r="F33" s="106"/>
      <c r="G33" s="106"/>
      <c r="H33" s="107"/>
    </row>
    <row r="34" spans="1:8">
      <c r="A34" s="105"/>
      <c r="B34" s="281" t="s">
        <v>435</v>
      </c>
      <c r="C34" s="281">
        <v>10.98</v>
      </c>
      <c r="D34" s="106"/>
      <c r="E34" s="106"/>
      <c r="F34" s="106"/>
      <c r="G34" s="106"/>
      <c r="H34" s="107"/>
    </row>
    <row r="35" spans="1:8">
      <c r="A35" s="105"/>
      <c r="B35" s="281" t="s">
        <v>436</v>
      </c>
      <c r="C35" s="281">
        <v>8.77</v>
      </c>
      <c r="D35" s="106"/>
      <c r="E35" s="106"/>
      <c r="F35" s="106"/>
      <c r="G35" s="106"/>
      <c r="H35" s="107"/>
    </row>
    <row r="36" spans="1:8">
      <c r="A36" s="105"/>
      <c r="B36" s="281" t="s">
        <v>437</v>
      </c>
      <c r="C36" s="281">
        <v>7.07</v>
      </c>
      <c r="D36" s="106"/>
      <c r="E36" s="106"/>
      <c r="F36" s="106"/>
      <c r="G36" s="106"/>
      <c r="H36" s="107"/>
    </row>
    <row r="37" spans="1:8">
      <c r="A37" s="105"/>
      <c r="B37" s="360" t="s">
        <v>438</v>
      </c>
      <c r="C37" s="360">
        <v>6.15</v>
      </c>
      <c r="D37" s="106"/>
      <c r="E37" s="106"/>
      <c r="F37" s="106"/>
      <c r="G37" s="106"/>
      <c r="H37" s="107"/>
    </row>
    <row r="38" spans="1:8">
      <c r="A38" s="105"/>
      <c r="B38" s="282" t="s">
        <v>439</v>
      </c>
      <c r="C38" s="282">
        <v>4.76</v>
      </c>
      <c r="D38" s="106"/>
      <c r="E38" s="106"/>
      <c r="F38" s="106"/>
      <c r="G38" s="106"/>
      <c r="H38" s="107"/>
    </row>
    <row r="39" spans="1:8">
      <c r="A39" s="105"/>
      <c r="B39" s="282" t="s">
        <v>440</v>
      </c>
      <c r="C39" s="282">
        <v>4.13</v>
      </c>
      <c r="D39" s="106"/>
      <c r="E39" s="106"/>
      <c r="F39" s="106"/>
      <c r="G39" s="106"/>
      <c r="H39" s="107"/>
    </row>
    <row r="40" spans="1:8">
      <c r="A40" s="105"/>
      <c r="B40" s="282" t="s">
        <v>441</v>
      </c>
      <c r="C40" s="282">
        <v>3.52</v>
      </c>
      <c r="D40" s="106"/>
      <c r="E40" s="106"/>
      <c r="F40" s="106"/>
      <c r="G40" s="106"/>
      <c r="H40" s="107"/>
    </row>
    <row r="41" spans="1:8">
      <c r="A41" s="105"/>
      <c r="B41" s="282" t="s">
        <v>442</v>
      </c>
      <c r="C41" s="282">
        <v>3.06</v>
      </c>
      <c r="D41" s="106"/>
      <c r="E41" s="106"/>
      <c r="F41" s="106"/>
      <c r="G41" s="106"/>
      <c r="H41" s="107"/>
    </row>
    <row r="42" spans="1:8">
      <c r="A42" s="105"/>
      <c r="B42" s="282" t="s">
        <v>443</v>
      </c>
      <c r="C42" s="282">
        <v>2.62</v>
      </c>
      <c r="D42" s="106"/>
      <c r="E42" s="106"/>
      <c r="F42" s="106"/>
      <c r="G42" s="106"/>
      <c r="H42" s="107"/>
    </row>
    <row r="43" spans="1:8">
      <c r="A43" s="105"/>
      <c r="B43" s="282" t="s">
        <v>444</v>
      </c>
      <c r="C43" s="282">
        <v>2.33</v>
      </c>
      <c r="D43" s="106"/>
      <c r="E43" s="106"/>
      <c r="F43" s="106"/>
      <c r="G43" s="106"/>
      <c r="H43" s="107"/>
    </row>
    <row r="44" spans="1:8">
      <c r="A44" s="105"/>
      <c r="B44" s="282" t="s">
        <v>445</v>
      </c>
      <c r="C44" s="282">
        <v>2.0099999999999998</v>
      </c>
      <c r="D44" s="106"/>
      <c r="E44" s="106"/>
      <c r="F44" s="106"/>
      <c r="G44" s="106"/>
      <c r="H44" s="107"/>
    </row>
    <row r="45" spans="1:8">
      <c r="A45" s="105"/>
      <c r="B45" s="282" t="s">
        <v>446</v>
      </c>
      <c r="C45" s="282">
        <v>1.68</v>
      </c>
      <c r="D45" s="106"/>
      <c r="E45" s="106"/>
      <c r="F45" s="106"/>
      <c r="G45" s="106"/>
      <c r="H45" s="107"/>
    </row>
    <row r="46" spans="1:8">
      <c r="A46" s="105"/>
      <c r="B46" s="282" t="s">
        <v>447</v>
      </c>
      <c r="C46" s="282">
        <v>1.56</v>
      </c>
      <c r="D46" s="106"/>
      <c r="E46" s="106"/>
      <c r="F46" s="106"/>
      <c r="G46" s="106"/>
      <c r="H46" s="107"/>
    </row>
    <row r="47" spans="1:8">
      <c r="A47" s="105"/>
      <c r="B47" s="282" t="s">
        <v>448</v>
      </c>
      <c r="C47" s="282">
        <v>1.22</v>
      </c>
      <c r="D47" s="106"/>
      <c r="E47" s="106"/>
      <c r="F47" s="106"/>
      <c r="G47" s="106"/>
      <c r="H47" s="107"/>
    </row>
    <row r="48" spans="1:8">
      <c r="A48" s="105"/>
      <c r="B48" s="282" t="s">
        <v>449</v>
      </c>
      <c r="C48" s="282">
        <v>1.04</v>
      </c>
      <c r="D48" s="106"/>
      <c r="E48" s="106"/>
      <c r="F48" s="106"/>
      <c r="G48" s="106"/>
      <c r="H48" s="107"/>
    </row>
    <row r="49" spans="1:8">
      <c r="A49" s="105"/>
      <c r="B49" s="282" t="s">
        <v>450</v>
      </c>
      <c r="C49" s="282">
        <v>0.9</v>
      </c>
      <c r="D49" s="106"/>
      <c r="E49" s="106"/>
      <c r="F49" s="106"/>
      <c r="G49" s="106"/>
      <c r="H49" s="107"/>
    </row>
    <row r="50" spans="1:8">
      <c r="A50" s="105"/>
      <c r="B50" s="282" t="s">
        <v>451</v>
      </c>
      <c r="C50" s="282">
        <v>0.8</v>
      </c>
      <c r="D50" s="106"/>
      <c r="E50" s="106"/>
      <c r="F50" s="106"/>
      <c r="G50" s="106"/>
      <c r="H50" s="107"/>
    </row>
    <row r="51" spans="1:8">
      <c r="A51" s="105"/>
      <c r="B51" s="282" t="s">
        <v>452</v>
      </c>
      <c r="C51" s="282">
        <v>0.73</v>
      </c>
      <c r="D51" s="106"/>
      <c r="E51" s="106"/>
      <c r="F51" s="106"/>
      <c r="G51" s="106"/>
      <c r="H51" s="107"/>
    </row>
    <row r="52" spans="1:8">
      <c r="A52" s="105"/>
      <c r="B52" s="282" t="s">
        <v>453</v>
      </c>
      <c r="C52" s="282">
        <v>0.66</v>
      </c>
      <c r="D52" s="106"/>
      <c r="E52" s="106"/>
      <c r="F52" s="106"/>
      <c r="G52" s="106"/>
      <c r="H52" s="107"/>
    </row>
    <row r="53" spans="1:8">
      <c r="A53" s="105"/>
      <c r="B53" s="282" t="s">
        <v>454</v>
      </c>
      <c r="C53" s="282">
        <v>0.61</v>
      </c>
      <c r="D53" s="106"/>
      <c r="E53" s="106"/>
      <c r="F53" s="106"/>
      <c r="G53" s="106"/>
      <c r="H53" s="107"/>
    </row>
    <row r="54" spans="1:8">
      <c r="A54" s="105"/>
      <c r="B54" s="282" t="s">
        <v>455</v>
      </c>
      <c r="C54" s="282">
        <v>0.57999999999999996</v>
      </c>
      <c r="D54" s="106"/>
      <c r="E54" s="106"/>
      <c r="F54" s="106"/>
      <c r="G54" s="106"/>
      <c r="H54" s="107"/>
    </row>
    <row r="55" spans="1:8">
      <c r="A55" s="105"/>
      <c r="B55" s="106"/>
      <c r="C55" s="106"/>
      <c r="D55" s="106"/>
      <c r="E55" s="106"/>
      <c r="F55" s="106"/>
      <c r="G55" s="106"/>
      <c r="H55" s="107"/>
    </row>
    <row r="56" spans="1:8">
      <c r="A56" s="105"/>
      <c r="B56" s="106"/>
      <c r="C56" s="106"/>
      <c r="D56" s="106"/>
      <c r="E56" s="106"/>
      <c r="F56" s="106"/>
      <c r="G56" s="106"/>
      <c r="H56" s="107"/>
    </row>
    <row r="57" spans="1:8">
      <c r="A57" s="105"/>
      <c r="B57" s="106"/>
      <c r="C57" s="106"/>
      <c r="D57" s="106"/>
      <c r="E57" s="106"/>
      <c r="F57" s="106"/>
      <c r="G57" s="106"/>
      <c r="H57" s="107"/>
    </row>
    <row r="58" spans="1:8">
      <c r="A58" s="105"/>
      <c r="B58" s="106"/>
      <c r="C58" s="106"/>
      <c r="D58" s="106"/>
      <c r="E58" s="106"/>
      <c r="F58" s="106"/>
      <c r="G58" s="106"/>
      <c r="H58" s="107"/>
    </row>
    <row r="59" spans="1:8">
      <c r="A59" s="105"/>
      <c r="B59" s="106"/>
      <c r="C59" s="106"/>
      <c r="D59" s="106"/>
      <c r="E59" s="106"/>
      <c r="F59" s="106"/>
      <c r="G59" s="106"/>
      <c r="H59" s="107"/>
    </row>
    <row r="60" spans="1:8">
      <c r="A60" s="105"/>
      <c r="B60" s="106"/>
      <c r="C60" s="106"/>
      <c r="D60" s="106"/>
      <c r="E60" s="106"/>
      <c r="F60" s="106"/>
      <c r="G60" s="106"/>
      <c r="H60" s="107"/>
    </row>
    <row r="61" spans="1:8">
      <c r="A61" s="105"/>
      <c r="B61" s="106"/>
      <c r="C61" s="106"/>
      <c r="D61" s="106"/>
      <c r="E61" s="106"/>
      <c r="F61" s="106"/>
      <c r="G61" s="106"/>
      <c r="H61" s="107"/>
    </row>
    <row r="62" spans="1:8">
      <c r="A62" s="105"/>
      <c r="B62" s="106"/>
      <c r="C62" s="106"/>
      <c r="D62" s="106"/>
      <c r="E62" s="106"/>
      <c r="F62" s="106"/>
      <c r="G62" s="106"/>
      <c r="H62" s="107"/>
    </row>
    <row r="63" spans="1:8">
      <c r="A63" s="105"/>
      <c r="B63" s="106"/>
      <c r="C63" s="106"/>
      <c r="D63" s="106"/>
      <c r="E63" s="106"/>
      <c r="F63" s="106"/>
      <c r="G63" s="106"/>
      <c r="H63" s="107"/>
    </row>
    <row r="64" spans="1:8">
      <c r="A64" s="105"/>
      <c r="B64" s="106"/>
      <c r="C64" s="106"/>
      <c r="D64" s="106"/>
      <c r="E64" s="106"/>
      <c r="F64" s="106"/>
      <c r="G64" s="106"/>
      <c r="H64" s="107"/>
    </row>
    <row r="65" spans="1:8">
      <c r="A65" s="105"/>
      <c r="B65" s="106"/>
      <c r="C65" s="106"/>
      <c r="D65" s="106"/>
      <c r="E65" s="106"/>
      <c r="F65" s="106"/>
      <c r="G65" s="106"/>
      <c r="H65" s="107"/>
    </row>
    <row r="66" spans="1:8">
      <c r="A66" s="105"/>
      <c r="B66" s="106"/>
      <c r="C66" s="106"/>
      <c r="D66" s="106"/>
      <c r="E66" s="106"/>
      <c r="F66" s="106"/>
      <c r="G66" s="106"/>
      <c r="H66" s="107"/>
    </row>
    <row r="67" spans="1:8">
      <c r="A67" s="105"/>
      <c r="B67" s="106"/>
      <c r="C67" s="106"/>
      <c r="D67" s="106"/>
      <c r="E67" s="106"/>
      <c r="F67" s="106"/>
      <c r="G67" s="106"/>
      <c r="H67" s="107"/>
    </row>
    <row r="68" spans="1:8">
      <c r="A68" s="105"/>
      <c r="B68" s="106"/>
      <c r="C68" s="106"/>
      <c r="D68" s="106"/>
      <c r="E68" s="106"/>
      <c r="F68" s="106"/>
      <c r="G68" s="106"/>
      <c r="H68" s="107"/>
    </row>
    <row r="69" spans="1:8">
      <c r="A69" s="105"/>
      <c r="B69" s="106"/>
      <c r="C69" s="106"/>
      <c r="D69" s="106"/>
      <c r="E69" s="106"/>
      <c r="F69" s="106"/>
      <c r="G69" s="106"/>
      <c r="H69" s="107"/>
    </row>
    <row r="70" spans="1:8">
      <c r="A70" s="105"/>
      <c r="B70" s="106"/>
      <c r="C70" s="106"/>
      <c r="D70" s="106"/>
      <c r="E70" s="106"/>
      <c r="F70" s="106"/>
      <c r="G70" s="106"/>
      <c r="H70" s="107"/>
    </row>
    <row r="71" spans="1:8">
      <c r="A71" s="105"/>
      <c r="B71" s="106"/>
      <c r="C71" s="106"/>
      <c r="D71" s="106"/>
      <c r="E71" s="106"/>
      <c r="F71" s="106"/>
      <c r="G71" s="106"/>
      <c r="H71" s="107"/>
    </row>
    <row r="72" spans="1:8">
      <c r="A72" s="105"/>
      <c r="B72" s="106"/>
      <c r="C72" s="106"/>
      <c r="D72" s="106"/>
      <c r="E72" s="106"/>
      <c r="F72" s="106"/>
      <c r="G72" s="106"/>
      <c r="H72" s="107"/>
    </row>
    <row r="73" spans="1:8">
      <c r="A73" s="105"/>
      <c r="B73" s="106"/>
      <c r="C73" s="106"/>
      <c r="D73" s="106"/>
      <c r="E73" s="106"/>
      <c r="F73" s="106"/>
      <c r="G73" s="106"/>
      <c r="H73" s="107"/>
    </row>
    <row r="74" spans="1:8">
      <c r="A74" s="105"/>
      <c r="B74" s="106"/>
      <c r="C74" s="106"/>
      <c r="D74" s="106"/>
      <c r="E74" s="106"/>
      <c r="F74" s="106"/>
      <c r="G74" s="106"/>
      <c r="H74" s="107"/>
    </row>
    <row r="75" spans="1:8">
      <c r="A75" s="105"/>
      <c r="B75" s="106"/>
      <c r="C75" s="106"/>
      <c r="D75" s="106"/>
      <c r="E75" s="106"/>
      <c r="F75" s="106"/>
      <c r="G75" s="106"/>
      <c r="H75" s="107"/>
    </row>
    <row r="76" spans="1:8">
      <c r="A76" s="105"/>
      <c r="B76" s="106"/>
      <c r="C76" s="106"/>
      <c r="D76" s="106"/>
      <c r="E76" s="106"/>
      <c r="F76" s="106"/>
      <c r="G76" s="106"/>
      <c r="H76" s="107"/>
    </row>
    <row r="77" spans="1:8">
      <c r="A77" s="105"/>
      <c r="B77" s="106"/>
      <c r="C77" s="106"/>
      <c r="D77" s="106"/>
      <c r="E77" s="106"/>
      <c r="F77" s="106"/>
      <c r="G77" s="106"/>
      <c r="H77" s="107"/>
    </row>
    <row r="78" spans="1:8">
      <c r="A78" s="105"/>
      <c r="B78" s="106"/>
      <c r="C78" s="106"/>
      <c r="D78" s="106"/>
      <c r="E78" s="106"/>
      <c r="F78" s="106"/>
      <c r="G78" s="106"/>
      <c r="H78" s="107"/>
    </row>
    <row r="79" spans="1:8">
      <c r="A79" s="105"/>
      <c r="B79" s="106"/>
      <c r="C79" s="106"/>
      <c r="D79" s="106"/>
      <c r="E79" s="106"/>
      <c r="F79" s="106"/>
      <c r="G79" s="106"/>
      <c r="H79" s="107"/>
    </row>
    <row r="80" spans="1:8">
      <c r="A80" s="105"/>
      <c r="B80" s="106"/>
      <c r="C80" s="106"/>
      <c r="D80" s="106"/>
      <c r="E80" s="106"/>
      <c r="F80" s="106"/>
      <c r="G80" s="106"/>
      <c r="H80" s="107"/>
    </row>
    <row r="81" spans="1:8">
      <c r="A81" s="105"/>
      <c r="B81" s="106"/>
      <c r="C81" s="106"/>
      <c r="D81" s="106"/>
      <c r="E81" s="106"/>
      <c r="F81" s="106"/>
      <c r="G81" s="106"/>
      <c r="H81" s="107"/>
    </row>
    <row r="82" spans="1:8">
      <c r="A82" s="105"/>
      <c r="B82" s="106"/>
      <c r="C82" s="106"/>
      <c r="D82" s="106"/>
      <c r="E82" s="106"/>
      <c r="F82" s="106"/>
      <c r="G82" s="106"/>
      <c r="H82" s="107"/>
    </row>
    <row r="83" spans="1:8">
      <c r="A83" s="105"/>
      <c r="B83" s="106"/>
      <c r="C83" s="106"/>
      <c r="D83" s="106"/>
      <c r="E83" s="106"/>
      <c r="F83" s="106"/>
      <c r="G83" s="106"/>
      <c r="H83" s="107"/>
    </row>
    <row r="84" spans="1:8">
      <c r="A84" s="105"/>
      <c r="B84" s="106"/>
      <c r="C84" s="106"/>
      <c r="D84" s="106"/>
      <c r="E84" s="106"/>
      <c r="F84" s="106"/>
      <c r="G84" s="106"/>
      <c r="H84" s="107"/>
    </row>
    <row r="85" spans="1:8">
      <c r="A85" s="105"/>
      <c r="B85" s="106"/>
      <c r="C85" s="106"/>
      <c r="D85" s="106"/>
      <c r="E85" s="106"/>
      <c r="F85" s="106"/>
      <c r="G85" s="106"/>
      <c r="H85" s="107"/>
    </row>
    <row r="86" spans="1:8">
      <c r="A86" s="105"/>
      <c r="B86" s="106"/>
      <c r="C86" s="106"/>
      <c r="D86" s="106"/>
      <c r="E86" s="106"/>
      <c r="F86" s="106"/>
      <c r="G86" s="106"/>
      <c r="H86" s="107"/>
    </row>
    <row r="87" spans="1:8">
      <c r="A87" s="105"/>
      <c r="B87" s="106"/>
      <c r="C87" s="106"/>
      <c r="D87" s="106"/>
      <c r="E87" s="106"/>
      <c r="F87" s="106"/>
      <c r="G87" s="106"/>
      <c r="H87" s="107"/>
    </row>
    <row r="88" spans="1:8">
      <c r="A88" s="105"/>
      <c r="B88" s="106"/>
      <c r="C88" s="106"/>
      <c r="D88" s="106"/>
      <c r="E88" s="106"/>
      <c r="F88" s="106"/>
      <c r="G88" s="106"/>
      <c r="H88" s="107"/>
    </row>
  </sheetData>
  <mergeCells count="21">
    <mergeCell ref="A2:H2"/>
    <mergeCell ref="A3:H3"/>
    <mergeCell ref="A4:B4"/>
    <mergeCell ref="C4:H4"/>
    <mergeCell ref="A5:B5"/>
    <mergeCell ref="C5:H5"/>
    <mergeCell ref="A6:B6"/>
    <mergeCell ref="C6:H6"/>
    <mergeCell ref="A7:B7"/>
    <mergeCell ref="C7:H7"/>
    <mergeCell ref="A8:B8"/>
    <mergeCell ref="C8:H8"/>
    <mergeCell ref="H11:H18"/>
    <mergeCell ref="C10:E10"/>
    <mergeCell ref="A11:A14"/>
    <mergeCell ref="B11:B14"/>
    <mergeCell ref="C11:E11"/>
    <mergeCell ref="A15:A18"/>
    <mergeCell ref="B15:B18"/>
    <mergeCell ref="C15:E15"/>
    <mergeCell ref="G11:G18"/>
  </mergeCells>
  <pageMargins left="0.7" right="0.7" top="0.75" bottom="0.75" header="0.3" footer="0.3"/>
  <pageSetup paperSize="9" scale="57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H9"/>
  <sheetViews>
    <sheetView workbookViewId="0">
      <selection activeCell="A3" sqref="A3:F3"/>
    </sheetView>
  </sheetViews>
  <sheetFormatPr defaultColWidth="11.5703125" defaultRowHeight="12.75"/>
  <cols>
    <col min="1" max="1" width="17.28515625" style="239" customWidth="1"/>
    <col min="2" max="2" width="19.28515625" style="239" customWidth="1"/>
    <col min="3" max="3" width="20.85546875" style="239" customWidth="1"/>
    <col min="4" max="5" width="19.7109375" style="239" customWidth="1"/>
    <col min="6" max="6" width="24.85546875" style="239" customWidth="1"/>
    <col min="7" max="8" width="11.5703125" style="239"/>
    <col min="9" max="256" width="11.5703125" style="272"/>
    <col min="257" max="257" width="17.28515625" style="272" customWidth="1"/>
    <col min="258" max="258" width="19.28515625" style="272" customWidth="1"/>
    <col min="259" max="259" width="20.85546875" style="272" customWidth="1"/>
    <col min="260" max="261" width="19.7109375" style="272" customWidth="1"/>
    <col min="262" max="262" width="24.85546875" style="272" customWidth="1"/>
    <col min="263" max="512" width="11.5703125" style="272"/>
    <col min="513" max="513" width="17.28515625" style="272" customWidth="1"/>
    <col min="514" max="514" width="19.28515625" style="272" customWidth="1"/>
    <col min="515" max="515" width="20.85546875" style="272" customWidth="1"/>
    <col min="516" max="517" width="19.7109375" style="272" customWidth="1"/>
    <col min="518" max="518" width="24.85546875" style="272" customWidth="1"/>
    <col min="519" max="768" width="11.5703125" style="272"/>
    <col min="769" max="769" width="17.28515625" style="272" customWidth="1"/>
    <col min="770" max="770" width="19.28515625" style="272" customWidth="1"/>
    <col min="771" max="771" width="20.85546875" style="272" customWidth="1"/>
    <col min="772" max="773" width="19.7109375" style="272" customWidth="1"/>
    <col min="774" max="774" width="24.85546875" style="272" customWidth="1"/>
    <col min="775" max="1024" width="11.5703125" style="272"/>
    <col min="1025" max="1025" width="17.28515625" style="272" customWidth="1"/>
    <col min="1026" max="1026" width="19.28515625" style="272" customWidth="1"/>
    <col min="1027" max="1027" width="20.85546875" style="272" customWidth="1"/>
    <col min="1028" max="1029" width="19.7109375" style="272" customWidth="1"/>
    <col min="1030" max="1030" width="24.85546875" style="272" customWidth="1"/>
    <col min="1031" max="1280" width="11.5703125" style="272"/>
    <col min="1281" max="1281" width="17.28515625" style="272" customWidth="1"/>
    <col min="1282" max="1282" width="19.28515625" style="272" customWidth="1"/>
    <col min="1283" max="1283" width="20.85546875" style="272" customWidth="1"/>
    <col min="1284" max="1285" width="19.7109375" style="272" customWidth="1"/>
    <col min="1286" max="1286" width="24.85546875" style="272" customWidth="1"/>
    <col min="1287" max="1536" width="11.5703125" style="272"/>
    <col min="1537" max="1537" width="17.28515625" style="272" customWidth="1"/>
    <col min="1538" max="1538" width="19.28515625" style="272" customWidth="1"/>
    <col min="1539" max="1539" width="20.85546875" style="272" customWidth="1"/>
    <col min="1540" max="1541" width="19.7109375" style="272" customWidth="1"/>
    <col min="1542" max="1542" width="24.85546875" style="272" customWidth="1"/>
    <col min="1543" max="1792" width="11.5703125" style="272"/>
    <col min="1793" max="1793" width="17.28515625" style="272" customWidth="1"/>
    <col min="1794" max="1794" width="19.28515625" style="272" customWidth="1"/>
    <col min="1795" max="1795" width="20.85546875" style="272" customWidth="1"/>
    <col min="1796" max="1797" width="19.7109375" style="272" customWidth="1"/>
    <col min="1798" max="1798" width="24.85546875" style="272" customWidth="1"/>
    <col min="1799" max="2048" width="11.5703125" style="272"/>
    <col min="2049" max="2049" width="17.28515625" style="272" customWidth="1"/>
    <col min="2050" max="2050" width="19.28515625" style="272" customWidth="1"/>
    <col min="2051" max="2051" width="20.85546875" style="272" customWidth="1"/>
    <col min="2052" max="2053" width="19.7109375" style="272" customWidth="1"/>
    <col min="2054" max="2054" width="24.85546875" style="272" customWidth="1"/>
    <col min="2055" max="2304" width="11.5703125" style="272"/>
    <col min="2305" max="2305" width="17.28515625" style="272" customWidth="1"/>
    <col min="2306" max="2306" width="19.28515625" style="272" customWidth="1"/>
    <col min="2307" max="2307" width="20.85546875" style="272" customWidth="1"/>
    <col min="2308" max="2309" width="19.7109375" style="272" customWidth="1"/>
    <col min="2310" max="2310" width="24.85546875" style="272" customWidth="1"/>
    <col min="2311" max="2560" width="11.5703125" style="272"/>
    <col min="2561" max="2561" width="17.28515625" style="272" customWidth="1"/>
    <col min="2562" max="2562" width="19.28515625" style="272" customWidth="1"/>
    <col min="2563" max="2563" width="20.85546875" style="272" customWidth="1"/>
    <col min="2564" max="2565" width="19.7109375" style="272" customWidth="1"/>
    <col min="2566" max="2566" width="24.85546875" style="272" customWidth="1"/>
    <col min="2567" max="2816" width="11.5703125" style="272"/>
    <col min="2817" max="2817" width="17.28515625" style="272" customWidth="1"/>
    <col min="2818" max="2818" width="19.28515625" style="272" customWidth="1"/>
    <col min="2819" max="2819" width="20.85546875" style="272" customWidth="1"/>
    <col min="2820" max="2821" width="19.7109375" style="272" customWidth="1"/>
    <col min="2822" max="2822" width="24.85546875" style="272" customWidth="1"/>
    <col min="2823" max="3072" width="11.5703125" style="272"/>
    <col min="3073" max="3073" width="17.28515625" style="272" customWidth="1"/>
    <col min="3074" max="3074" width="19.28515625" style="272" customWidth="1"/>
    <col min="3075" max="3075" width="20.85546875" style="272" customWidth="1"/>
    <col min="3076" max="3077" width="19.7109375" style="272" customWidth="1"/>
    <col min="3078" max="3078" width="24.85546875" style="272" customWidth="1"/>
    <col min="3079" max="3328" width="11.5703125" style="272"/>
    <col min="3329" max="3329" width="17.28515625" style="272" customWidth="1"/>
    <col min="3330" max="3330" width="19.28515625" style="272" customWidth="1"/>
    <col min="3331" max="3331" width="20.85546875" style="272" customWidth="1"/>
    <col min="3332" max="3333" width="19.7109375" style="272" customWidth="1"/>
    <col min="3334" max="3334" width="24.85546875" style="272" customWidth="1"/>
    <col min="3335" max="3584" width="11.5703125" style="272"/>
    <col min="3585" max="3585" width="17.28515625" style="272" customWidth="1"/>
    <col min="3586" max="3586" width="19.28515625" style="272" customWidth="1"/>
    <col min="3587" max="3587" width="20.85546875" style="272" customWidth="1"/>
    <col min="3588" max="3589" width="19.7109375" style="272" customWidth="1"/>
    <col min="3590" max="3590" width="24.85546875" style="272" customWidth="1"/>
    <col min="3591" max="3840" width="11.5703125" style="272"/>
    <col min="3841" max="3841" width="17.28515625" style="272" customWidth="1"/>
    <col min="3842" max="3842" width="19.28515625" style="272" customWidth="1"/>
    <col min="3843" max="3843" width="20.85546875" style="272" customWidth="1"/>
    <col min="3844" max="3845" width="19.7109375" style="272" customWidth="1"/>
    <col min="3846" max="3846" width="24.85546875" style="272" customWidth="1"/>
    <col min="3847" max="4096" width="11.5703125" style="272"/>
    <col min="4097" max="4097" width="17.28515625" style="272" customWidth="1"/>
    <col min="4098" max="4098" width="19.28515625" style="272" customWidth="1"/>
    <col min="4099" max="4099" width="20.85546875" style="272" customWidth="1"/>
    <col min="4100" max="4101" width="19.7109375" style="272" customWidth="1"/>
    <col min="4102" max="4102" width="24.85546875" style="272" customWidth="1"/>
    <col min="4103" max="4352" width="11.5703125" style="272"/>
    <col min="4353" max="4353" width="17.28515625" style="272" customWidth="1"/>
    <col min="4354" max="4354" width="19.28515625" style="272" customWidth="1"/>
    <col min="4355" max="4355" width="20.85546875" style="272" customWidth="1"/>
    <col min="4356" max="4357" width="19.7109375" style="272" customWidth="1"/>
    <col min="4358" max="4358" width="24.85546875" style="272" customWidth="1"/>
    <col min="4359" max="4608" width="11.5703125" style="272"/>
    <col min="4609" max="4609" width="17.28515625" style="272" customWidth="1"/>
    <col min="4610" max="4610" width="19.28515625" style="272" customWidth="1"/>
    <col min="4611" max="4611" width="20.85546875" style="272" customWidth="1"/>
    <col min="4612" max="4613" width="19.7109375" style="272" customWidth="1"/>
    <col min="4614" max="4614" width="24.85546875" style="272" customWidth="1"/>
    <col min="4615" max="4864" width="11.5703125" style="272"/>
    <col min="4865" max="4865" width="17.28515625" style="272" customWidth="1"/>
    <col min="4866" max="4866" width="19.28515625" style="272" customWidth="1"/>
    <col min="4867" max="4867" width="20.85546875" style="272" customWidth="1"/>
    <col min="4868" max="4869" width="19.7109375" style="272" customWidth="1"/>
    <col min="4870" max="4870" width="24.85546875" style="272" customWidth="1"/>
    <col min="4871" max="5120" width="11.5703125" style="272"/>
    <col min="5121" max="5121" width="17.28515625" style="272" customWidth="1"/>
    <col min="5122" max="5122" width="19.28515625" style="272" customWidth="1"/>
    <col min="5123" max="5123" width="20.85546875" style="272" customWidth="1"/>
    <col min="5124" max="5125" width="19.7109375" style="272" customWidth="1"/>
    <col min="5126" max="5126" width="24.85546875" style="272" customWidth="1"/>
    <col min="5127" max="5376" width="11.5703125" style="272"/>
    <col min="5377" max="5377" width="17.28515625" style="272" customWidth="1"/>
    <col min="5378" max="5378" width="19.28515625" style="272" customWidth="1"/>
    <col min="5379" max="5379" width="20.85546875" style="272" customWidth="1"/>
    <col min="5380" max="5381" width="19.7109375" style="272" customWidth="1"/>
    <col min="5382" max="5382" width="24.85546875" style="272" customWidth="1"/>
    <col min="5383" max="5632" width="11.5703125" style="272"/>
    <col min="5633" max="5633" width="17.28515625" style="272" customWidth="1"/>
    <col min="5634" max="5634" width="19.28515625" style="272" customWidth="1"/>
    <col min="5635" max="5635" width="20.85546875" style="272" customWidth="1"/>
    <col min="5636" max="5637" width="19.7109375" style="272" customWidth="1"/>
    <col min="5638" max="5638" width="24.85546875" style="272" customWidth="1"/>
    <col min="5639" max="5888" width="11.5703125" style="272"/>
    <col min="5889" max="5889" width="17.28515625" style="272" customWidth="1"/>
    <col min="5890" max="5890" width="19.28515625" style="272" customWidth="1"/>
    <col min="5891" max="5891" width="20.85546875" style="272" customWidth="1"/>
    <col min="5892" max="5893" width="19.7109375" style="272" customWidth="1"/>
    <col min="5894" max="5894" width="24.85546875" style="272" customWidth="1"/>
    <col min="5895" max="6144" width="11.5703125" style="272"/>
    <col min="6145" max="6145" width="17.28515625" style="272" customWidth="1"/>
    <col min="6146" max="6146" width="19.28515625" style="272" customWidth="1"/>
    <col min="6147" max="6147" width="20.85546875" style="272" customWidth="1"/>
    <col min="6148" max="6149" width="19.7109375" style="272" customWidth="1"/>
    <col min="6150" max="6150" width="24.85546875" style="272" customWidth="1"/>
    <col min="6151" max="6400" width="11.5703125" style="272"/>
    <col min="6401" max="6401" width="17.28515625" style="272" customWidth="1"/>
    <col min="6402" max="6402" width="19.28515625" style="272" customWidth="1"/>
    <col min="6403" max="6403" width="20.85546875" style="272" customWidth="1"/>
    <col min="6404" max="6405" width="19.7109375" style="272" customWidth="1"/>
    <col min="6406" max="6406" width="24.85546875" style="272" customWidth="1"/>
    <col min="6407" max="6656" width="11.5703125" style="272"/>
    <col min="6657" max="6657" width="17.28515625" style="272" customWidth="1"/>
    <col min="6658" max="6658" width="19.28515625" style="272" customWidth="1"/>
    <col min="6659" max="6659" width="20.85546875" style="272" customWidth="1"/>
    <col min="6660" max="6661" width="19.7109375" style="272" customWidth="1"/>
    <col min="6662" max="6662" width="24.85546875" style="272" customWidth="1"/>
    <col min="6663" max="6912" width="11.5703125" style="272"/>
    <col min="6913" max="6913" width="17.28515625" style="272" customWidth="1"/>
    <col min="6914" max="6914" width="19.28515625" style="272" customWidth="1"/>
    <col min="6915" max="6915" width="20.85546875" style="272" customWidth="1"/>
    <col min="6916" max="6917" width="19.7109375" style="272" customWidth="1"/>
    <col min="6918" max="6918" width="24.85546875" style="272" customWidth="1"/>
    <col min="6919" max="7168" width="11.5703125" style="272"/>
    <col min="7169" max="7169" width="17.28515625" style="272" customWidth="1"/>
    <col min="7170" max="7170" width="19.28515625" style="272" customWidth="1"/>
    <col min="7171" max="7171" width="20.85546875" style="272" customWidth="1"/>
    <col min="7172" max="7173" width="19.7109375" style="272" customWidth="1"/>
    <col min="7174" max="7174" width="24.85546875" style="272" customWidth="1"/>
    <col min="7175" max="7424" width="11.5703125" style="272"/>
    <col min="7425" max="7425" width="17.28515625" style="272" customWidth="1"/>
    <col min="7426" max="7426" width="19.28515625" style="272" customWidth="1"/>
    <col min="7427" max="7427" width="20.85546875" style="272" customWidth="1"/>
    <col min="7428" max="7429" width="19.7109375" style="272" customWidth="1"/>
    <col min="7430" max="7430" width="24.85546875" style="272" customWidth="1"/>
    <col min="7431" max="7680" width="11.5703125" style="272"/>
    <col min="7681" max="7681" width="17.28515625" style="272" customWidth="1"/>
    <col min="7682" max="7682" width="19.28515625" style="272" customWidth="1"/>
    <col min="7683" max="7683" width="20.85546875" style="272" customWidth="1"/>
    <col min="7684" max="7685" width="19.7109375" style="272" customWidth="1"/>
    <col min="7686" max="7686" width="24.85546875" style="272" customWidth="1"/>
    <col min="7687" max="7936" width="11.5703125" style="272"/>
    <col min="7937" max="7937" width="17.28515625" style="272" customWidth="1"/>
    <col min="7938" max="7938" width="19.28515625" style="272" customWidth="1"/>
    <col min="7939" max="7939" width="20.85546875" style="272" customWidth="1"/>
    <col min="7940" max="7941" width="19.7109375" style="272" customWidth="1"/>
    <col min="7942" max="7942" width="24.85546875" style="272" customWidth="1"/>
    <col min="7943" max="8192" width="11.5703125" style="272"/>
    <col min="8193" max="8193" width="17.28515625" style="272" customWidth="1"/>
    <col min="8194" max="8194" width="19.28515625" style="272" customWidth="1"/>
    <col min="8195" max="8195" width="20.85546875" style="272" customWidth="1"/>
    <col min="8196" max="8197" width="19.7109375" style="272" customWidth="1"/>
    <col min="8198" max="8198" width="24.85546875" style="272" customWidth="1"/>
    <col min="8199" max="8448" width="11.5703125" style="272"/>
    <col min="8449" max="8449" width="17.28515625" style="272" customWidth="1"/>
    <col min="8450" max="8450" width="19.28515625" style="272" customWidth="1"/>
    <col min="8451" max="8451" width="20.85546875" style="272" customWidth="1"/>
    <col min="8452" max="8453" width="19.7109375" style="272" customWidth="1"/>
    <col min="8454" max="8454" width="24.85546875" style="272" customWidth="1"/>
    <col min="8455" max="8704" width="11.5703125" style="272"/>
    <col min="8705" max="8705" width="17.28515625" style="272" customWidth="1"/>
    <col min="8706" max="8706" width="19.28515625" style="272" customWidth="1"/>
    <col min="8707" max="8707" width="20.85546875" style="272" customWidth="1"/>
    <col min="8708" max="8709" width="19.7109375" style="272" customWidth="1"/>
    <col min="8710" max="8710" width="24.85546875" style="272" customWidth="1"/>
    <col min="8711" max="8960" width="11.5703125" style="272"/>
    <col min="8961" max="8961" width="17.28515625" style="272" customWidth="1"/>
    <col min="8962" max="8962" width="19.28515625" style="272" customWidth="1"/>
    <col min="8963" max="8963" width="20.85546875" style="272" customWidth="1"/>
    <col min="8964" max="8965" width="19.7109375" style="272" customWidth="1"/>
    <col min="8966" max="8966" width="24.85546875" style="272" customWidth="1"/>
    <col min="8967" max="9216" width="11.5703125" style="272"/>
    <col min="9217" max="9217" width="17.28515625" style="272" customWidth="1"/>
    <col min="9218" max="9218" width="19.28515625" style="272" customWidth="1"/>
    <col min="9219" max="9219" width="20.85546875" style="272" customWidth="1"/>
    <col min="9220" max="9221" width="19.7109375" style="272" customWidth="1"/>
    <col min="9222" max="9222" width="24.85546875" style="272" customWidth="1"/>
    <col min="9223" max="9472" width="11.5703125" style="272"/>
    <col min="9473" max="9473" width="17.28515625" style="272" customWidth="1"/>
    <col min="9474" max="9474" width="19.28515625" style="272" customWidth="1"/>
    <col min="9475" max="9475" width="20.85546875" style="272" customWidth="1"/>
    <col min="9476" max="9477" width="19.7109375" style="272" customWidth="1"/>
    <col min="9478" max="9478" width="24.85546875" style="272" customWidth="1"/>
    <col min="9479" max="9728" width="11.5703125" style="272"/>
    <col min="9729" max="9729" width="17.28515625" style="272" customWidth="1"/>
    <col min="9730" max="9730" width="19.28515625" style="272" customWidth="1"/>
    <col min="9731" max="9731" width="20.85546875" style="272" customWidth="1"/>
    <col min="9732" max="9733" width="19.7109375" style="272" customWidth="1"/>
    <col min="9734" max="9734" width="24.85546875" style="272" customWidth="1"/>
    <col min="9735" max="9984" width="11.5703125" style="272"/>
    <col min="9985" max="9985" width="17.28515625" style="272" customWidth="1"/>
    <col min="9986" max="9986" width="19.28515625" style="272" customWidth="1"/>
    <col min="9987" max="9987" width="20.85546875" style="272" customWidth="1"/>
    <col min="9988" max="9989" width="19.7109375" style="272" customWidth="1"/>
    <col min="9990" max="9990" width="24.85546875" style="272" customWidth="1"/>
    <col min="9991" max="10240" width="11.5703125" style="272"/>
    <col min="10241" max="10241" width="17.28515625" style="272" customWidth="1"/>
    <col min="10242" max="10242" width="19.28515625" style="272" customWidth="1"/>
    <col min="10243" max="10243" width="20.85546875" style="272" customWidth="1"/>
    <col min="10244" max="10245" width="19.7109375" style="272" customWidth="1"/>
    <col min="10246" max="10246" width="24.85546875" style="272" customWidth="1"/>
    <col min="10247" max="10496" width="11.5703125" style="272"/>
    <col min="10497" max="10497" width="17.28515625" style="272" customWidth="1"/>
    <col min="10498" max="10498" width="19.28515625" style="272" customWidth="1"/>
    <col min="10499" max="10499" width="20.85546875" style="272" customWidth="1"/>
    <col min="10500" max="10501" width="19.7109375" style="272" customWidth="1"/>
    <col min="10502" max="10502" width="24.85546875" style="272" customWidth="1"/>
    <col min="10503" max="10752" width="11.5703125" style="272"/>
    <col min="10753" max="10753" width="17.28515625" style="272" customWidth="1"/>
    <col min="10754" max="10754" width="19.28515625" style="272" customWidth="1"/>
    <col min="10755" max="10755" width="20.85546875" style="272" customWidth="1"/>
    <col min="10756" max="10757" width="19.7109375" style="272" customWidth="1"/>
    <col min="10758" max="10758" width="24.85546875" style="272" customWidth="1"/>
    <col min="10759" max="11008" width="11.5703125" style="272"/>
    <col min="11009" max="11009" width="17.28515625" style="272" customWidth="1"/>
    <col min="11010" max="11010" width="19.28515625" style="272" customWidth="1"/>
    <col min="11011" max="11011" width="20.85546875" style="272" customWidth="1"/>
    <col min="11012" max="11013" width="19.7109375" style="272" customWidth="1"/>
    <col min="11014" max="11014" width="24.85546875" style="272" customWidth="1"/>
    <col min="11015" max="11264" width="11.5703125" style="272"/>
    <col min="11265" max="11265" width="17.28515625" style="272" customWidth="1"/>
    <col min="11266" max="11266" width="19.28515625" style="272" customWidth="1"/>
    <col min="11267" max="11267" width="20.85546875" style="272" customWidth="1"/>
    <col min="11268" max="11269" width="19.7109375" style="272" customWidth="1"/>
    <col min="11270" max="11270" width="24.85546875" style="272" customWidth="1"/>
    <col min="11271" max="11520" width="11.5703125" style="272"/>
    <col min="11521" max="11521" width="17.28515625" style="272" customWidth="1"/>
    <col min="11522" max="11522" width="19.28515625" style="272" customWidth="1"/>
    <col min="11523" max="11523" width="20.85546875" style="272" customWidth="1"/>
    <col min="11524" max="11525" width="19.7109375" style="272" customWidth="1"/>
    <col min="11526" max="11526" width="24.85546875" style="272" customWidth="1"/>
    <col min="11527" max="11776" width="11.5703125" style="272"/>
    <col min="11777" max="11777" width="17.28515625" style="272" customWidth="1"/>
    <col min="11778" max="11778" width="19.28515625" style="272" customWidth="1"/>
    <col min="11779" max="11779" width="20.85546875" style="272" customWidth="1"/>
    <col min="11780" max="11781" width="19.7109375" style="272" customWidth="1"/>
    <col min="11782" max="11782" width="24.85546875" style="272" customWidth="1"/>
    <col min="11783" max="12032" width="11.5703125" style="272"/>
    <col min="12033" max="12033" width="17.28515625" style="272" customWidth="1"/>
    <col min="12034" max="12034" width="19.28515625" style="272" customWidth="1"/>
    <col min="12035" max="12035" width="20.85546875" style="272" customWidth="1"/>
    <col min="12036" max="12037" width="19.7109375" style="272" customWidth="1"/>
    <col min="12038" max="12038" width="24.85546875" style="272" customWidth="1"/>
    <col min="12039" max="12288" width="11.5703125" style="272"/>
    <col min="12289" max="12289" width="17.28515625" style="272" customWidth="1"/>
    <col min="12290" max="12290" width="19.28515625" style="272" customWidth="1"/>
    <col min="12291" max="12291" width="20.85546875" style="272" customWidth="1"/>
    <col min="12292" max="12293" width="19.7109375" style="272" customWidth="1"/>
    <col min="12294" max="12294" width="24.85546875" style="272" customWidth="1"/>
    <col min="12295" max="12544" width="11.5703125" style="272"/>
    <col min="12545" max="12545" width="17.28515625" style="272" customWidth="1"/>
    <col min="12546" max="12546" width="19.28515625" style="272" customWidth="1"/>
    <col min="12547" max="12547" width="20.85546875" style="272" customWidth="1"/>
    <col min="12548" max="12549" width="19.7109375" style="272" customWidth="1"/>
    <col min="12550" max="12550" width="24.85546875" style="272" customWidth="1"/>
    <col min="12551" max="12800" width="11.5703125" style="272"/>
    <col min="12801" max="12801" width="17.28515625" style="272" customWidth="1"/>
    <col min="12802" max="12802" width="19.28515625" style="272" customWidth="1"/>
    <col min="12803" max="12803" width="20.85546875" style="272" customWidth="1"/>
    <col min="12804" max="12805" width="19.7109375" style="272" customWidth="1"/>
    <col min="12806" max="12806" width="24.85546875" style="272" customWidth="1"/>
    <col min="12807" max="13056" width="11.5703125" style="272"/>
    <col min="13057" max="13057" width="17.28515625" style="272" customWidth="1"/>
    <col min="13058" max="13058" width="19.28515625" style="272" customWidth="1"/>
    <col min="13059" max="13059" width="20.85546875" style="272" customWidth="1"/>
    <col min="13060" max="13061" width="19.7109375" style="272" customWidth="1"/>
    <col min="13062" max="13062" width="24.85546875" style="272" customWidth="1"/>
    <col min="13063" max="13312" width="11.5703125" style="272"/>
    <col min="13313" max="13313" width="17.28515625" style="272" customWidth="1"/>
    <col min="13314" max="13314" width="19.28515625" style="272" customWidth="1"/>
    <col min="13315" max="13315" width="20.85546875" style="272" customWidth="1"/>
    <col min="13316" max="13317" width="19.7109375" style="272" customWidth="1"/>
    <col min="13318" max="13318" width="24.85546875" style="272" customWidth="1"/>
    <col min="13319" max="13568" width="11.5703125" style="272"/>
    <col min="13569" max="13569" width="17.28515625" style="272" customWidth="1"/>
    <col min="13570" max="13570" width="19.28515625" style="272" customWidth="1"/>
    <col min="13571" max="13571" width="20.85546875" style="272" customWidth="1"/>
    <col min="13572" max="13573" width="19.7109375" style="272" customWidth="1"/>
    <col min="13574" max="13574" width="24.85546875" style="272" customWidth="1"/>
    <col min="13575" max="13824" width="11.5703125" style="272"/>
    <col min="13825" max="13825" width="17.28515625" style="272" customWidth="1"/>
    <col min="13826" max="13826" width="19.28515625" style="272" customWidth="1"/>
    <col min="13827" max="13827" width="20.85546875" style="272" customWidth="1"/>
    <col min="13828" max="13829" width="19.7109375" style="272" customWidth="1"/>
    <col min="13830" max="13830" width="24.85546875" style="272" customWidth="1"/>
    <col min="13831" max="14080" width="11.5703125" style="272"/>
    <col min="14081" max="14081" width="17.28515625" style="272" customWidth="1"/>
    <col min="14082" max="14082" width="19.28515625" style="272" customWidth="1"/>
    <col min="14083" max="14083" width="20.85546875" style="272" customWidth="1"/>
    <col min="14084" max="14085" width="19.7109375" style="272" customWidth="1"/>
    <col min="14086" max="14086" width="24.85546875" style="272" customWidth="1"/>
    <col min="14087" max="14336" width="11.5703125" style="272"/>
    <col min="14337" max="14337" width="17.28515625" style="272" customWidth="1"/>
    <col min="14338" max="14338" width="19.28515625" style="272" customWidth="1"/>
    <col min="14339" max="14339" width="20.85546875" style="272" customWidth="1"/>
    <col min="14340" max="14341" width="19.7109375" style="272" customWidth="1"/>
    <col min="14342" max="14342" width="24.85546875" style="272" customWidth="1"/>
    <col min="14343" max="14592" width="11.5703125" style="272"/>
    <col min="14593" max="14593" width="17.28515625" style="272" customWidth="1"/>
    <col min="14594" max="14594" width="19.28515625" style="272" customWidth="1"/>
    <col min="14595" max="14595" width="20.85546875" style="272" customWidth="1"/>
    <col min="14596" max="14597" width="19.7109375" style="272" customWidth="1"/>
    <col min="14598" max="14598" width="24.85546875" style="272" customWidth="1"/>
    <col min="14599" max="14848" width="11.5703125" style="272"/>
    <col min="14849" max="14849" width="17.28515625" style="272" customWidth="1"/>
    <col min="14850" max="14850" width="19.28515625" style="272" customWidth="1"/>
    <col min="14851" max="14851" width="20.85546875" style="272" customWidth="1"/>
    <col min="14852" max="14853" width="19.7109375" style="272" customWidth="1"/>
    <col min="14854" max="14854" width="24.85546875" style="272" customWidth="1"/>
    <col min="14855" max="15104" width="11.5703125" style="272"/>
    <col min="15105" max="15105" width="17.28515625" style="272" customWidth="1"/>
    <col min="15106" max="15106" width="19.28515625" style="272" customWidth="1"/>
    <col min="15107" max="15107" width="20.85546875" style="272" customWidth="1"/>
    <col min="15108" max="15109" width="19.7109375" style="272" customWidth="1"/>
    <col min="15110" max="15110" width="24.85546875" style="272" customWidth="1"/>
    <col min="15111" max="15360" width="11.5703125" style="272"/>
    <col min="15361" max="15361" width="17.28515625" style="272" customWidth="1"/>
    <col min="15362" max="15362" width="19.28515625" style="272" customWidth="1"/>
    <col min="15363" max="15363" width="20.85546875" style="272" customWidth="1"/>
    <col min="15364" max="15365" width="19.7109375" style="272" customWidth="1"/>
    <col min="15366" max="15366" width="24.85546875" style="272" customWidth="1"/>
    <col min="15367" max="15616" width="11.5703125" style="272"/>
    <col min="15617" max="15617" width="17.28515625" style="272" customWidth="1"/>
    <col min="15618" max="15618" width="19.28515625" style="272" customWidth="1"/>
    <col min="15619" max="15619" width="20.85546875" style="272" customWidth="1"/>
    <col min="15620" max="15621" width="19.7109375" style="272" customWidth="1"/>
    <col min="15622" max="15622" width="24.85546875" style="272" customWidth="1"/>
    <col min="15623" max="15872" width="11.5703125" style="272"/>
    <col min="15873" max="15873" width="17.28515625" style="272" customWidth="1"/>
    <col min="15874" max="15874" width="19.28515625" style="272" customWidth="1"/>
    <col min="15875" max="15875" width="20.85546875" style="272" customWidth="1"/>
    <col min="15876" max="15877" width="19.7109375" style="272" customWidth="1"/>
    <col min="15878" max="15878" width="24.85546875" style="272" customWidth="1"/>
    <col min="15879" max="16128" width="11.5703125" style="272"/>
    <col min="16129" max="16129" width="17.28515625" style="272" customWidth="1"/>
    <col min="16130" max="16130" width="19.28515625" style="272" customWidth="1"/>
    <col min="16131" max="16131" width="20.85546875" style="272" customWidth="1"/>
    <col min="16132" max="16133" width="19.7109375" style="272" customWidth="1"/>
    <col min="16134" max="16134" width="24.85546875" style="272" customWidth="1"/>
    <col min="16135" max="16384" width="11.5703125" style="272"/>
  </cols>
  <sheetData>
    <row r="2" spans="1:6">
      <c r="A2" s="488" t="s">
        <v>345</v>
      </c>
      <c r="B2" s="488"/>
      <c r="C2" s="488"/>
      <c r="D2" s="488"/>
      <c r="E2" s="488"/>
      <c r="F2" s="488"/>
    </row>
    <row r="3" spans="1:6" ht="51" customHeight="1">
      <c r="A3" s="489" t="s">
        <v>354</v>
      </c>
      <c r="B3" s="489"/>
      <c r="C3" s="489"/>
      <c r="D3" s="489"/>
      <c r="E3" s="489"/>
      <c r="F3" s="489"/>
    </row>
    <row r="4" spans="1:6" ht="30.75" customHeight="1">
      <c r="A4" s="490" t="s">
        <v>346</v>
      </c>
      <c r="B4" s="490"/>
      <c r="C4" s="490"/>
      <c r="D4" s="491" t="s">
        <v>347</v>
      </c>
      <c r="E4" s="491" t="s">
        <v>348</v>
      </c>
      <c r="F4" s="491" t="s">
        <v>349</v>
      </c>
    </row>
    <row r="5" spans="1:6" ht="87" customHeight="1">
      <c r="A5" s="273" t="s">
        <v>350</v>
      </c>
      <c r="B5" s="273" t="s">
        <v>351</v>
      </c>
      <c r="C5" s="274" t="s">
        <v>352</v>
      </c>
      <c r="D5" s="491"/>
      <c r="E5" s="491"/>
      <c r="F5" s="491"/>
    </row>
    <row r="6" spans="1:6" ht="38.25">
      <c r="A6" s="275">
        <f>ПД!E146</f>
        <v>12292122.73</v>
      </c>
      <c r="B6" s="275">
        <f>'РД для расчета ОВОС'!E130</f>
        <v>23287847.359999999</v>
      </c>
      <c r="C6" s="275">
        <f>A6+B6</f>
        <v>35579970.090000004</v>
      </c>
      <c r="D6" s="276">
        <v>4</v>
      </c>
      <c r="E6" s="275">
        <f>C6*0.04</f>
        <v>1423198.8</v>
      </c>
      <c r="F6" s="277" t="s">
        <v>353</v>
      </c>
    </row>
    <row r="7" spans="1:6">
      <c r="A7" s="278"/>
      <c r="B7" s="278"/>
      <c r="C7" s="278"/>
      <c r="E7" s="278"/>
    </row>
    <row r="8" spans="1:6">
      <c r="A8" s="278"/>
      <c r="B8" s="278"/>
      <c r="C8" s="278"/>
      <c r="E8" s="278"/>
    </row>
    <row r="9" spans="1:6">
      <c r="A9" s="278"/>
      <c r="B9" s="278"/>
      <c r="C9" s="278"/>
      <c r="E9" s="278"/>
    </row>
  </sheetData>
  <mergeCells count="6">
    <mergeCell ref="A2:F2"/>
    <mergeCell ref="A3:F3"/>
    <mergeCell ref="A4:C4"/>
    <mergeCell ref="D4:D5"/>
    <mergeCell ref="E4:E5"/>
    <mergeCell ref="F4:F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511"/>
  <sheetViews>
    <sheetView topLeftCell="A133" workbookViewId="0">
      <selection activeCell="B145" sqref="B145:D145"/>
    </sheetView>
  </sheetViews>
  <sheetFormatPr defaultRowHeight="15"/>
  <cols>
    <col min="1" max="1" width="6" customWidth="1"/>
    <col min="2" max="2" width="34.7109375" customWidth="1"/>
    <col min="3" max="3" width="45.85546875" customWidth="1"/>
    <col min="4" max="4" width="30.28515625" customWidth="1"/>
    <col min="5" max="5" width="21.5703125" customWidth="1"/>
  </cols>
  <sheetData>
    <row r="1" spans="1:5">
      <c r="A1" s="255"/>
      <c r="B1" s="255"/>
      <c r="C1" s="255"/>
      <c r="D1" s="250" t="s">
        <v>179</v>
      </c>
      <c r="E1" s="241"/>
    </row>
    <row r="2" spans="1:5" ht="15" customHeight="1">
      <c r="A2" s="506" t="s">
        <v>180</v>
      </c>
      <c r="B2" s="506"/>
      <c r="C2" s="251"/>
      <c r="D2" s="251"/>
      <c r="E2" s="257"/>
    </row>
    <row r="3" spans="1:5">
      <c r="A3" s="248"/>
      <c r="B3" s="248"/>
      <c r="C3" s="507" t="s">
        <v>181</v>
      </c>
      <c r="D3" s="507"/>
      <c r="E3" s="508"/>
    </row>
    <row r="4" spans="1:5">
      <c r="A4" s="512" t="s">
        <v>205</v>
      </c>
      <c r="B4" s="512"/>
      <c r="C4" s="512"/>
      <c r="D4" s="512"/>
      <c r="E4" s="512"/>
    </row>
    <row r="5" spans="1:5">
      <c r="A5" s="509" t="s">
        <v>182</v>
      </c>
      <c r="B5" s="509"/>
      <c r="C5" s="509"/>
      <c r="D5" s="509"/>
      <c r="E5" s="253"/>
    </row>
    <row r="6" spans="1:5">
      <c r="A6" s="243"/>
      <c r="B6" s="243"/>
      <c r="C6" s="243"/>
      <c r="D6" s="243"/>
      <c r="E6" s="243"/>
    </row>
    <row r="7" spans="1:5" ht="39" customHeight="1">
      <c r="A7" s="513" t="s">
        <v>354</v>
      </c>
      <c r="B7" s="513"/>
      <c r="C7" s="513"/>
      <c r="D7" s="513"/>
      <c r="E7" s="513"/>
    </row>
    <row r="8" spans="1:5">
      <c r="A8" s="511" t="s">
        <v>183</v>
      </c>
      <c r="B8" s="511"/>
      <c r="C8" s="511"/>
      <c r="D8" s="511"/>
      <c r="E8" s="256"/>
    </row>
    <row r="9" spans="1:5">
      <c r="A9" s="243"/>
      <c r="B9" s="243"/>
      <c r="C9" s="243"/>
      <c r="D9" s="243"/>
      <c r="E9" s="243"/>
    </row>
    <row r="10" spans="1:5">
      <c r="A10" s="244" t="s">
        <v>184</v>
      </c>
      <c r="B10" s="243"/>
      <c r="C10" s="242"/>
      <c r="D10" s="242"/>
      <c r="E10" s="242"/>
    </row>
    <row r="11" spans="1:5">
      <c r="A11" s="252"/>
      <c r="B11" s="510"/>
      <c r="C11" s="510"/>
      <c r="D11" s="510"/>
      <c r="E11" s="510"/>
    </row>
    <row r="12" spans="1:5">
      <c r="A12" s="253" t="s">
        <v>185</v>
      </c>
      <c r="B12" s="243"/>
      <c r="C12" s="245"/>
      <c r="D12" s="245"/>
      <c r="E12" s="245"/>
    </row>
    <row r="13" spans="1:5">
      <c r="A13" s="241"/>
      <c r="B13" s="510" t="s">
        <v>309</v>
      </c>
      <c r="C13" s="510"/>
      <c r="D13" s="510"/>
      <c r="E13" s="510"/>
    </row>
    <row r="14" spans="1:5">
      <c r="A14" s="240" t="s">
        <v>341</v>
      </c>
      <c r="B14" s="248"/>
      <c r="C14" s="248"/>
      <c r="D14" s="248"/>
      <c r="E14" s="248"/>
    </row>
    <row r="15" spans="1:5" ht="36.75" customHeight="1">
      <c r="A15" s="259" t="s">
        <v>310</v>
      </c>
      <c r="B15" s="248"/>
      <c r="C15" s="248"/>
      <c r="D15" s="248"/>
      <c r="E15" s="248"/>
    </row>
    <row r="16" spans="1:5">
      <c r="A16" s="243"/>
      <c r="B16" s="243"/>
      <c r="C16" s="246"/>
      <c r="D16" s="246"/>
      <c r="E16" s="247"/>
    </row>
    <row r="17" spans="1:5" ht="99.75" customHeight="1">
      <c r="A17" s="249" t="s">
        <v>186</v>
      </c>
      <c r="B17" s="254" t="s">
        <v>187</v>
      </c>
      <c r="C17" s="254" t="s">
        <v>188</v>
      </c>
      <c r="D17" s="260" t="s">
        <v>189</v>
      </c>
      <c r="E17" s="260" t="s">
        <v>311</v>
      </c>
    </row>
    <row r="18" spans="1:5">
      <c r="A18" s="261">
        <v>1</v>
      </c>
      <c r="B18" s="262">
        <v>2</v>
      </c>
      <c r="C18" s="262">
        <v>3</v>
      </c>
      <c r="D18" s="261">
        <v>4</v>
      </c>
      <c r="E18" s="261">
        <v>5</v>
      </c>
    </row>
    <row r="19" spans="1:5" ht="22.5" customHeight="1">
      <c r="A19" s="497" t="s">
        <v>206</v>
      </c>
      <c r="B19" s="498"/>
      <c r="C19" s="498"/>
      <c r="D19" s="498"/>
      <c r="E19" s="498"/>
    </row>
    <row r="20" spans="1:5" ht="44.25" customHeight="1">
      <c r="A20" s="494">
        <v>1</v>
      </c>
      <c r="B20" s="503" t="s">
        <v>237</v>
      </c>
      <c r="C20" s="264" t="s">
        <v>207</v>
      </c>
      <c r="D20" s="265" t="s">
        <v>312</v>
      </c>
      <c r="E20" s="266" t="s">
        <v>208</v>
      </c>
    </row>
    <row r="21" spans="1:5" ht="78.75" customHeight="1">
      <c r="A21" s="495"/>
      <c r="B21" s="504"/>
      <c r="C21" s="267" t="s">
        <v>238</v>
      </c>
      <c r="D21" s="268" t="s">
        <v>239</v>
      </c>
      <c r="E21" s="269" t="s">
        <v>77</v>
      </c>
    </row>
    <row r="22" spans="1:5" ht="66" customHeight="1">
      <c r="A22" s="495"/>
      <c r="B22" s="504"/>
      <c r="C22" s="267" t="s">
        <v>240</v>
      </c>
      <c r="D22" s="268" t="s">
        <v>241</v>
      </c>
      <c r="E22" s="269" t="s">
        <v>77</v>
      </c>
    </row>
    <row r="23" spans="1:5" ht="17.25" customHeight="1">
      <c r="A23" s="495"/>
      <c r="B23" s="504"/>
      <c r="C23" s="267" t="s">
        <v>242</v>
      </c>
      <c r="D23" s="268" t="s">
        <v>243</v>
      </c>
      <c r="E23" s="269" t="s">
        <v>77</v>
      </c>
    </row>
    <row r="24" spans="1:5" ht="21.75" customHeight="1">
      <c r="A24" s="495"/>
      <c r="B24" s="504"/>
      <c r="C24" s="267" t="s">
        <v>244</v>
      </c>
      <c r="D24" s="268" t="s">
        <v>245</v>
      </c>
      <c r="E24" s="269" t="s">
        <v>209</v>
      </c>
    </row>
    <row r="25" spans="1:5" ht="21.75" customHeight="1">
      <c r="A25" s="495"/>
      <c r="B25" s="504"/>
      <c r="C25" s="267" t="s">
        <v>246</v>
      </c>
      <c r="D25" s="268" t="s">
        <v>247</v>
      </c>
      <c r="E25" s="269" t="s">
        <v>210</v>
      </c>
    </row>
    <row r="26" spans="1:5" ht="26.25" customHeight="1">
      <c r="A26" s="495"/>
      <c r="B26" s="504"/>
      <c r="C26" s="267" t="s">
        <v>248</v>
      </c>
      <c r="D26" s="268" t="s">
        <v>249</v>
      </c>
      <c r="E26" s="269" t="s">
        <v>211</v>
      </c>
    </row>
    <row r="27" spans="1:5" ht="22.5" customHeight="1">
      <c r="A27" s="495"/>
      <c r="B27" s="504"/>
      <c r="C27" s="267" t="s">
        <v>250</v>
      </c>
      <c r="D27" s="268" t="s">
        <v>251</v>
      </c>
      <c r="E27" s="269" t="s">
        <v>212</v>
      </c>
    </row>
    <row r="28" spans="1:5" ht="21.75" customHeight="1">
      <c r="A28" s="495"/>
      <c r="B28" s="504"/>
      <c r="C28" s="267" t="s">
        <v>252</v>
      </c>
      <c r="D28" s="268" t="s">
        <v>253</v>
      </c>
      <c r="E28" s="269" t="s">
        <v>213</v>
      </c>
    </row>
    <row r="29" spans="1:5" ht="18" customHeight="1">
      <c r="A29" s="495"/>
      <c r="B29" s="504"/>
      <c r="C29" s="267" t="s">
        <v>254</v>
      </c>
      <c r="D29" s="268" t="s">
        <v>255</v>
      </c>
      <c r="E29" s="269" t="s">
        <v>214</v>
      </c>
    </row>
    <row r="30" spans="1:5" ht="16.5" customHeight="1">
      <c r="A30" s="495"/>
      <c r="B30" s="504"/>
      <c r="C30" s="267" t="s">
        <v>256</v>
      </c>
      <c r="D30" s="268" t="s">
        <v>257</v>
      </c>
      <c r="E30" s="269" t="s">
        <v>215</v>
      </c>
    </row>
    <row r="31" spans="1:5" ht="17.25" customHeight="1">
      <c r="A31" s="496"/>
      <c r="B31" s="505"/>
      <c r="C31" s="267" t="s">
        <v>258</v>
      </c>
      <c r="D31" s="268" t="s">
        <v>216</v>
      </c>
      <c r="E31" s="269"/>
    </row>
    <row r="32" spans="1:5" ht="44.25" customHeight="1">
      <c r="A32" s="494">
        <v>2</v>
      </c>
      <c r="B32" s="503" t="s">
        <v>259</v>
      </c>
      <c r="C32" s="264" t="s">
        <v>207</v>
      </c>
      <c r="D32" s="265" t="s">
        <v>312</v>
      </c>
      <c r="E32" s="266" t="s">
        <v>208</v>
      </c>
    </row>
    <row r="33" spans="1:5" ht="82.5" customHeight="1">
      <c r="A33" s="495"/>
      <c r="B33" s="504"/>
      <c r="C33" s="267" t="s">
        <v>238</v>
      </c>
      <c r="D33" s="268" t="s">
        <v>239</v>
      </c>
      <c r="E33" s="269" t="s">
        <v>77</v>
      </c>
    </row>
    <row r="34" spans="1:5" ht="69.75" customHeight="1">
      <c r="A34" s="495"/>
      <c r="B34" s="504"/>
      <c r="C34" s="267" t="s">
        <v>240</v>
      </c>
      <c r="D34" s="268" t="s">
        <v>241</v>
      </c>
      <c r="E34" s="269" t="s">
        <v>77</v>
      </c>
    </row>
    <row r="35" spans="1:5" ht="21" customHeight="1">
      <c r="A35" s="495"/>
      <c r="B35" s="504"/>
      <c r="C35" s="267" t="s">
        <v>242</v>
      </c>
      <c r="D35" s="268" t="s">
        <v>243</v>
      </c>
      <c r="E35" s="269" t="s">
        <v>77</v>
      </c>
    </row>
    <row r="36" spans="1:5" ht="15" customHeight="1">
      <c r="A36" s="495"/>
      <c r="B36" s="504"/>
      <c r="C36" s="267" t="s">
        <v>244</v>
      </c>
      <c r="D36" s="268" t="s">
        <v>245</v>
      </c>
      <c r="E36" s="269" t="s">
        <v>209</v>
      </c>
    </row>
    <row r="37" spans="1:5" ht="22.5" customHeight="1">
      <c r="A37" s="495"/>
      <c r="B37" s="504"/>
      <c r="C37" s="267" t="s">
        <v>246</v>
      </c>
      <c r="D37" s="268" t="s">
        <v>247</v>
      </c>
      <c r="E37" s="269" t="s">
        <v>210</v>
      </c>
    </row>
    <row r="38" spans="1:5" ht="24" customHeight="1">
      <c r="A38" s="495"/>
      <c r="B38" s="504"/>
      <c r="C38" s="267" t="s">
        <v>248</v>
      </c>
      <c r="D38" s="268" t="s">
        <v>249</v>
      </c>
      <c r="E38" s="269" t="s">
        <v>211</v>
      </c>
    </row>
    <row r="39" spans="1:5" ht="36" customHeight="1">
      <c r="A39" s="495"/>
      <c r="B39" s="504"/>
      <c r="C39" s="267" t="s">
        <v>250</v>
      </c>
      <c r="D39" s="268" t="s">
        <v>251</v>
      </c>
      <c r="E39" s="269" t="s">
        <v>212</v>
      </c>
    </row>
    <row r="40" spans="1:5" ht="27.75" customHeight="1">
      <c r="A40" s="495"/>
      <c r="B40" s="504"/>
      <c r="C40" s="267" t="s">
        <v>252</v>
      </c>
      <c r="D40" s="268" t="s">
        <v>253</v>
      </c>
      <c r="E40" s="269" t="s">
        <v>213</v>
      </c>
    </row>
    <row r="41" spans="1:5" ht="24" customHeight="1">
      <c r="A41" s="495"/>
      <c r="B41" s="504"/>
      <c r="C41" s="267" t="s">
        <v>254</v>
      </c>
      <c r="D41" s="268" t="s">
        <v>255</v>
      </c>
      <c r="E41" s="269" t="s">
        <v>214</v>
      </c>
    </row>
    <row r="42" spans="1:5" ht="20.25" customHeight="1">
      <c r="A42" s="495"/>
      <c r="B42" s="504"/>
      <c r="C42" s="267" t="s">
        <v>256</v>
      </c>
      <c r="D42" s="268" t="s">
        <v>257</v>
      </c>
      <c r="E42" s="269" t="s">
        <v>215</v>
      </c>
    </row>
    <row r="43" spans="1:5" ht="15.75" customHeight="1">
      <c r="A43" s="496"/>
      <c r="B43" s="505"/>
      <c r="C43" s="267" t="s">
        <v>258</v>
      </c>
      <c r="D43" s="268" t="s">
        <v>216</v>
      </c>
      <c r="E43" s="269"/>
    </row>
    <row r="44" spans="1:5" ht="44.25" customHeight="1">
      <c r="A44" s="494">
        <v>3</v>
      </c>
      <c r="B44" s="503" t="s">
        <v>260</v>
      </c>
      <c r="C44" s="264" t="s">
        <v>217</v>
      </c>
      <c r="D44" s="265" t="s">
        <v>313</v>
      </c>
      <c r="E44" s="266" t="s">
        <v>314</v>
      </c>
    </row>
    <row r="45" spans="1:5" ht="90.75" customHeight="1">
      <c r="A45" s="495"/>
      <c r="B45" s="504"/>
      <c r="C45" s="267" t="s">
        <v>261</v>
      </c>
      <c r="D45" s="268" t="s">
        <v>241</v>
      </c>
      <c r="E45" s="269" t="s">
        <v>77</v>
      </c>
    </row>
    <row r="46" spans="1:5" ht="66" customHeight="1">
      <c r="A46" s="495"/>
      <c r="B46" s="504"/>
      <c r="C46" s="267" t="s">
        <v>240</v>
      </c>
      <c r="D46" s="268" t="s">
        <v>239</v>
      </c>
      <c r="E46" s="269" t="s">
        <v>77</v>
      </c>
    </row>
    <row r="47" spans="1:5" ht="21" customHeight="1">
      <c r="A47" s="495"/>
      <c r="B47" s="504"/>
      <c r="C47" s="267" t="s">
        <v>242</v>
      </c>
      <c r="D47" s="268" t="s">
        <v>243</v>
      </c>
      <c r="E47" s="269" t="s">
        <v>77</v>
      </c>
    </row>
    <row r="48" spans="1:5" ht="20.25" customHeight="1">
      <c r="A48" s="495"/>
      <c r="B48" s="504"/>
      <c r="C48" s="267" t="s">
        <v>244</v>
      </c>
      <c r="D48" s="268" t="s">
        <v>262</v>
      </c>
      <c r="E48" s="269" t="s">
        <v>315</v>
      </c>
    </row>
    <row r="49" spans="1:5" ht="21" customHeight="1">
      <c r="A49" s="495"/>
      <c r="B49" s="504"/>
      <c r="C49" s="267" t="s">
        <v>246</v>
      </c>
      <c r="D49" s="268" t="s">
        <v>263</v>
      </c>
      <c r="E49" s="269" t="s">
        <v>316</v>
      </c>
    </row>
    <row r="50" spans="1:5" ht="15" customHeight="1">
      <c r="A50" s="495"/>
      <c r="B50" s="504"/>
      <c r="C50" s="267" t="s">
        <v>248</v>
      </c>
      <c r="D50" s="268" t="s">
        <v>264</v>
      </c>
      <c r="E50" s="269" t="s">
        <v>317</v>
      </c>
    </row>
    <row r="51" spans="1:5" ht="41.25" customHeight="1">
      <c r="A51" s="495"/>
      <c r="B51" s="504"/>
      <c r="C51" s="267" t="s">
        <v>250</v>
      </c>
      <c r="D51" s="268" t="s">
        <v>251</v>
      </c>
      <c r="E51" s="269" t="s">
        <v>318</v>
      </c>
    </row>
    <row r="52" spans="1:5" ht="18" customHeight="1">
      <c r="A52" s="495"/>
      <c r="B52" s="504"/>
      <c r="C52" s="267" t="s">
        <v>252</v>
      </c>
      <c r="D52" s="268" t="s">
        <v>251</v>
      </c>
      <c r="E52" s="269" t="s">
        <v>318</v>
      </c>
    </row>
    <row r="53" spans="1:5" ht="23.25" customHeight="1">
      <c r="A53" s="495"/>
      <c r="B53" s="504"/>
      <c r="C53" s="267" t="s">
        <v>254</v>
      </c>
      <c r="D53" s="268" t="s">
        <v>255</v>
      </c>
      <c r="E53" s="269" t="s">
        <v>319</v>
      </c>
    </row>
    <row r="54" spans="1:5" ht="18" customHeight="1">
      <c r="A54" s="495"/>
      <c r="B54" s="504"/>
      <c r="C54" s="267" t="s">
        <v>256</v>
      </c>
      <c r="D54" s="268" t="s">
        <v>257</v>
      </c>
      <c r="E54" s="269" t="s">
        <v>320</v>
      </c>
    </row>
    <row r="55" spans="1:5" ht="21" customHeight="1">
      <c r="A55" s="496"/>
      <c r="B55" s="505"/>
      <c r="C55" s="267" t="s">
        <v>258</v>
      </c>
      <c r="D55" s="268" t="s">
        <v>218</v>
      </c>
      <c r="E55" s="269"/>
    </row>
    <row r="56" spans="1:5" ht="62.25" customHeight="1">
      <c r="A56" s="494">
        <v>4</v>
      </c>
      <c r="B56" s="503" t="s">
        <v>265</v>
      </c>
      <c r="C56" s="264" t="s">
        <v>217</v>
      </c>
      <c r="D56" s="265" t="s">
        <v>321</v>
      </c>
      <c r="E56" s="266" t="s">
        <v>322</v>
      </c>
    </row>
    <row r="57" spans="1:5" ht="80.25" customHeight="1">
      <c r="A57" s="495"/>
      <c r="B57" s="504"/>
      <c r="C57" s="267" t="s">
        <v>261</v>
      </c>
      <c r="D57" s="268" t="s">
        <v>241</v>
      </c>
      <c r="E57" s="269" t="s">
        <v>77</v>
      </c>
    </row>
    <row r="58" spans="1:5" ht="69.75" customHeight="1">
      <c r="A58" s="495"/>
      <c r="B58" s="504"/>
      <c r="C58" s="267" t="s">
        <v>240</v>
      </c>
      <c r="D58" s="268" t="s">
        <v>239</v>
      </c>
      <c r="E58" s="269" t="s">
        <v>77</v>
      </c>
    </row>
    <row r="59" spans="1:5" ht="23.25" customHeight="1">
      <c r="A59" s="495"/>
      <c r="B59" s="504"/>
      <c r="C59" s="267" t="s">
        <v>242</v>
      </c>
      <c r="D59" s="268" t="s">
        <v>243</v>
      </c>
      <c r="E59" s="269" t="s">
        <v>77</v>
      </c>
    </row>
    <row r="60" spans="1:5" ht="15.75" customHeight="1">
      <c r="A60" s="495"/>
      <c r="B60" s="504"/>
      <c r="C60" s="267" t="s">
        <v>244</v>
      </c>
      <c r="D60" s="268" t="s">
        <v>262</v>
      </c>
      <c r="E60" s="269" t="s">
        <v>323</v>
      </c>
    </row>
    <row r="61" spans="1:5" ht="25.5" customHeight="1">
      <c r="A61" s="495"/>
      <c r="B61" s="504"/>
      <c r="C61" s="267" t="s">
        <v>246</v>
      </c>
      <c r="D61" s="268" t="s">
        <v>263</v>
      </c>
      <c r="E61" s="269" t="s">
        <v>324</v>
      </c>
    </row>
    <row r="62" spans="1:5" ht="18.75" customHeight="1">
      <c r="A62" s="495"/>
      <c r="B62" s="504"/>
      <c r="C62" s="267" t="s">
        <v>248</v>
      </c>
      <c r="D62" s="268" t="s">
        <v>264</v>
      </c>
      <c r="E62" s="269" t="s">
        <v>325</v>
      </c>
    </row>
    <row r="63" spans="1:5" ht="39.75" customHeight="1">
      <c r="A63" s="495"/>
      <c r="B63" s="504"/>
      <c r="C63" s="267" t="s">
        <v>250</v>
      </c>
      <c r="D63" s="268" t="s">
        <v>251</v>
      </c>
      <c r="E63" s="269" t="s">
        <v>326</v>
      </c>
    </row>
    <row r="64" spans="1:5" ht="20.25" customHeight="1">
      <c r="A64" s="495"/>
      <c r="B64" s="504"/>
      <c r="C64" s="267" t="s">
        <v>252</v>
      </c>
      <c r="D64" s="268" t="s">
        <v>251</v>
      </c>
      <c r="E64" s="269" t="s">
        <v>326</v>
      </c>
    </row>
    <row r="65" spans="1:5" ht="22.5" customHeight="1">
      <c r="A65" s="495"/>
      <c r="B65" s="504"/>
      <c r="C65" s="267" t="s">
        <v>254</v>
      </c>
      <c r="D65" s="268" t="s">
        <v>255</v>
      </c>
      <c r="E65" s="269" t="s">
        <v>327</v>
      </c>
    </row>
    <row r="66" spans="1:5" ht="27" customHeight="1">
      <c r="A66" s="495"/>
      <c r="B66" s="504"/>
      <c r="C66" s="267" t="s">
        <v>256</v>
      </c>
      <c r="D66" s="268" t="s">
        <v>257</v>
      </c>
      <c r="E66" s="269" t="s">
        <v>328</v>
      </c>
    </row>
    <row r="67" spans="1:5" ht="14.25" customHeight="1">
      <c r="A67" s="496"/>
      <c r="B67" s="505"/>
      <c r="C67" s="267" t="s">
        <v>258</v>
      </c>
      <c r="D67" s="268" t="s">
        <v>218</v>
      </c>
      <c r="E67" s="269"/>
    </row>
    <row r="68" spans="1:5" ht="44.25" customHeight="1">
      <c r="A68" s="494">
        <v>5</v>
      </c>
      <c r="B68" s="503" t="s">
        <v>266</v>
      </c>
      <c r="C68" s="264" t="s">
        <v>217</v>
      </c>
      <c r="D68" s="265" t="s">
        <v>329</v>
      </c>
      <c r="E68" s="266" t="s">
        <v>330</v>
      </c>
    </row>
    <row r="69" spans="1:5" ht="83.25" customHeight="1">
      <c r="A69" s="495"/>
      <c r="B69" s="504"/>
      <c r="C69" s="267" t="s">
        <v>261</v>
      </c>
      <c r="D69" s="268" t="s">
        <v>241</v>
      </c>
      <c r="E69" s="269" t="s">
        <v>77</v>
      </c>
    </row>
    <row r="70" spans="1:5" ht="65.25" customHeight="1">
      <c r="A70" s="495"/>
      <c r="B70" s="504"/>
      <c r="C70" s="267" t="s">
        <v>240</v>
      </c>
      <c r="D70" s="268" t="s">
        <v>239</v>
      </c>
      <c r="E70" s="269" t="s">
        <v>77</v>
      </c>
    </row>
    <row r="71" spans="1:5" ht="24" customHeight="1">
      <c r="A71" s="495"/>
      <c r="B71" s="504"/>
      <c r="C71" s="267" t="s">
        <v>242</v>
      </c>
      <c r="D71" s="268" t="s">
        <v>243</v>
      </c>
      <c r="E71" s="269" t="s">
        <v>77</v>
      </c>
    </row>
    <row r="72" spans="1:5" ht="20.25" customHeight="1">
      <c r="A72" s="495"/>
      <c r="B72" s="504"/>
      <c r="C72" s="267" t="s">
        <v>244</v>
      </c>
      <c r="D72" s="268" t="s">
        <v>262</v>
      </c>
      <c r="E72" s="269" t="s">
        <v>331</v>
      </c>
    </row>
    <row r="73" spans="1:5" ht="19.5" customHeight="1">
      <c r="A73" s="495"/>
      <c r="B73" s="504"/>
      <c r="C73" s="267" t="s">
        <v>246</v>
      </c>
      <c r="D73" s="268" t="s">
        <v>263</v>
      </c>
      <c r="E73" s="269" t="s">
        <v>332</v>
      </c>
    </row>
    <row r="74" spans="1:5" ht="18.75" customHeight="1">
      <c r="A74" s="495"/>
      <c r="B74" s="504"/>
      <c r="C74" s="267" t="s">
        <v>248</v>
      </c>
      <c r="D74" s="268" t="s">
        <v>264</v>
      </c>
      <c r="E74" s="269" t="s">
        <v>333</v>
      </c>
    </row>
    <row r="75" spans="1:5" ht="41.25" customHeight="1">
      <c r="A75" s="495"/>
      <c r="B75" s="504"/>
      <c r="C75" s="267" t="s">
        <v>250</v>
      </c>
      <c r="D75" s="268" t="s">
        <v>251</v>
      </c>
      <c r="E75" s="269" t="s">
        <v>334</v>
      </c>
    </row>
    <row r="76" spans="1:5" ht="26.25" customHeight="1">
      <c r="A76" s="495"/>
      <c r="B76" s="504"/>
      <c r="C76" s="267" t="s">
        <v>252</v>
      </c>
      <c r="D76" s="268" t="s">
        <v>251</v>
      </c>
      <c r="E76" s="269" t="s">
        <v>334</v>
      </c>
    </row>
    <row r="77" spans="1:5" ht="18.75" customHeight="1">
      <c r="A77" s="495"/>
      <c r="B77" s="504"/>
      <c r="C77" s="267" t="s">
        <v>254</v>
      </c>
      <c r="D77" s="268" t="s">
        <v>255</v>
      </c>
      <c r="E77" s="269" t="s">
        <v>335</v>
      </c>
    </row>
    <row r="78" spans="1:5" ht="19.5" customHeight="1">
      <c r="A78" s="495"/>
      <c r="B78" s="504"/>
      <c r="C78" s="267" t="s">
        <v>256</v>
      </c>
      <c r="D78" s="268" t="s">
        <v>257</v>
      </c>
      <c r="E78" s="269" t="s">
        <v>336</v>
      </c>
    </row>
    <row r="79" spans="1:5" ht="18" customHeight="1">
      <c r="A79" s="496"/>
      <c r="B79" s="505"/>
      <c r="C79" s="267" t="s">
        <v>258</v>
      </c>
      <c r="D79" s="268" t="s">
        <v>218</v>
      </c>
      <c r="E79" s="269"/>
    </row>
    <row r="80" spans="1:5" ht="27" customHeight="1">
      <c r="A80" s="494">
        <v>6</v>
      </c>
      <c r="B80" s="503" t="s">
        <v>267</v>
      </c>
      <c r="C80" s="264" t="s">
        <v>207</v>
      </c>
      <c r="D80" s="265" t="s">
        <v>312</v>
      </c>
      <c r="E80" s="266" t="s">
        <v>208</v>
      </c>
    </row>
    <row r="81" spans="1:5" ht="81.75" customHeight="1">
      <c r="A81" s="495"/>
      <c r="B81" s="504"/>
      <c r="C81" s="267" t="s">
        <v>238</v>
      </c>
      <c r="D81" s="268" t="s">
        <v>239</v>
      </c>
      <c r="E81" s="269" t="s">
        <v>77</v>
      </c>
    </row>
    <row r="82" spans="1:5" ht="72" customHeight="1">
      <c r="A82" s="495"/>
      <c r="B82" s="504"/>
      <c r="C82" s="267" t="s">
        <v>240</v>
      </c>
      <c r="D82" s="268" t="s">
        <v>241</v>
      </c>
      <c r="E82" s="269" t="s">
        <v>77</v>
      </c>
    </row>
    <row r="83" spans="1:5" ht="23.25" customHeight="1">
      <c r="A83" s="495"/>
      <c r="B83" s="504"/>
      <c r="C83" s="267" t="s">
        <v>242</v>
      </c>
      <c r="D83" s="268" t="s">
        <v>243</v>
      </c>
      <c r="E83" s="269" t="s">
        <v>77</v>
      </c>
    </row>
    <row r="84" spans="1:5" ht="23.25" customHeight="1">
      <c r="A84" s="495"/>
      <c r="B84" s="504"/>
      <c r="C84" s="267" t="s">
        <v>244</v>
      </c>
      <c r="D84" s="268" t="s">
        <v>245</v>
      </c>
      <c r="E84" s="269" t="s">
        <v>209</v>
      </c>
    </row>
    <row r="85" spans="1:5" ht="22.5" customHeight="1">
      <c r="A85" s="495"/>
      <c r="B85" s="504"/>
      <c r="C85" s="267" t="s">
        <v>246</v>
      </c>
      <c r="D85" s="268" t="s">
        <v>247</v>
      </c>
      <c r="E85" s="269" t="s">
        <v>210</v>
      </c>
    </row>
    <row r="86" spans="1:5" ht="22.5" customHeight="1">
      <c r="A86" s="495"/>
      <c r="B86" s="504"/>
      <c r="C86" s="267" t="s">
        <v>248</v>
      </c>
      <c r="D86" s="268" t="s">
        <v>249</v>
      </c>
      <c r="E86" s="269" t="s">
        <v>211</v>
      </c>
    </row>
    <row r="87" spans="1:5" ht="44.25" customHeight="1">
      <c r="A87" s="495"/>
      <c r="B87" s="504"/>
      <c r="C87" s="267" t="s">
        <v>250</v>
      </c>
      <c r="D87" s="268" t="s">
        <v>251</v>
      </c>
      <c r="E87" s="269" t="s">
        <v>212</v>
      </c>
    </row>
    <row r="88" spans="1:5" ht="24.75" customHeight="1">
      <c r="A88" s="495"/>
      <c r="B88" s="504"/>
      <c r="C88" s="267" t="s">
        <v>252</v>
      </c>
      <c r="D88" s="268" t="s">
        <v>253</v>
      </c>
      <c r="E88" s="269" t="s">
        <v>213</v>
      </c>
    </row>
    <row r="89" spans="1:5" ht="27.75" customHeight="1">
      <c r="A89" s="495"/>
      <c r="B89" s="504"/>
      <c r="C89" s="267" t="s">
        <v>254</v>
      </c>
      <c r="D89" s="268" t="s">
        <v>255</v>
      </c>
      <c r="E89" s="269" t="s">
        <v>214</v>
      </c>
    </row>
    <row r="90" spans="1:5" ht="27" customHeight="1">
      <c r="A90" s="495"/>
      <c r="B90" s="504"/>
      <c r="C90" s="267" t="s">
        <v>256</v>
      </c>
      <c r="D90" s="268" t="s">
        <v>257</v>
      </c>
      <c r="E90" s="269" t="s">
        <v>215</v>
      </c>
    </row>
    <row r="91" spans="1:5" ht="30.75" customHeight="1">
      <c r="A91" s="496"/>
      <c r="B91" s="505"/>
      <c r="C91" s="267" t="s">
        <v>258</v>
      </c>
      <c r="D91" s="268" t="s">
        <v>216</v>
      </c>
      <c r="E91" s="269"/>
    </row>
    <row r="92" spans="1:5" ht="44.25" customHeight="1">
      <c r="A92" s="494">
        <v>7</v>
      </c>
      <c r="B92" s="503" t="s">
        <v>268</v>
      </c>
      <c r="C92" s="264" t="s">
        <v>207</v>
      </c>
      <c r="D92" s="265" t="s">
        <v>312</v>
      </c>
      <c r="E92" s="266" t="s">
        <v>208</v>
      </c>
    </row>
    <row r="93" spans="1:5" ht="72.75" customHeight="1">
      <c r="A93" s="495"/>
      <c r="B93" s="504"/>
      <c r="C93" s="267" t="s">
        <v>238</v>
      </c>
      <c r="D93" s="268" t="s">
        <v>239</v>
      </c>
      <c r="E93" s="269" t="s">
        <v>77</v>
      </c>
    </row>
    <row r="94" spans="1:5" ht="72" customHeight="1">
      <c r="A94" s="495"/>
      <c r="B94" s="504"/>
      <c r="C94" s="267" t="s">
        <v>240</v>
      </c>
      <c r="D94" s="268" t="s">
        <v>241</v>
      </c>
      <c r="E94" s="269" t="s">
        <v>77</v>
      </c>
    </row>
    <row r="95" spans="1:5" ht="27" customHeight="1">
      <c r="A95" s="495"/>
      <c r="B95" s="504"/>
      <c r="C95" s="267" t="s">
        <v>242</v>
      </c>
      <c r="D95" s="268" t="s">
        <v>243</v>
      </c>
      <c r="E95" s="269" t="s">
        <v>77</v>
      </c>
    </row>
    <row r="96" spans="1:5" ht="25.5" customHeight="1">
      <c r="A96" s="495"/>
      <c r="B96" s="504"/>
      <c r="C96" s="267" t="s">
        <v>244</v>
      </c>
      <c r="D96" s="268" t="s">
        <v>245</v>
      </c>
      <c r="E96" s="269" t="s">
        <v>209</v>
      </c>
    </row>
    <row r="97" spans="1:5" ht="23.25" customHeight="1">
      <c r="A97" s="495"/>
      <c r="B97" s="504"/>
      <c r="C97" s="267" t="s">
        <v>246</v>
      </c>
      <c r="D97" s="268" t="s">
        <v>247</v>
      </c>
      <c r="E97" s="269" t="s">
        <v>210</v>
      </c>
    </row>
    <row r="98" spans="1:5" ht="27" customHeight="1">
      <c r="A98" s="495"/>
      <c r="B98" s="504"/>
      <c r="C98" s="267" t="s">
        <v>248</v>
      </c>
      <c r="D98" s="268" t="s">
        <v>249</v>
      </c>
      <c r="E98" s="269" t="s">
        <v>211</v>
      </c>
    </row>
    <row r="99" spans="1:5" ht="37.5" customHeight="1">
      <c r="A99" s="495"/>
      <c r="B99" s="504"/>
      <c r="C99" s="267" t="s">
        <v>250</v>
      </c>
      <c r="D99" s="268" t="s">
        <v>251</v>
      </c>
      <c r="E99" s="269" t="s">
        <v>212</v>
      </c>
    </row>
    <row r="100" spans="1:5" ht="18.75" customHeight="1">
      <c r="A100" s="495"/>
      <c r="B100" s="504"/>
      <c r="C100" s="267" t="s">
        <v>252</v>
      </c>
      <c r="D100" s="268" t="s">
        <v>253</v>
      </c>
      <c r="E100" s="269" t="s">
        <v>213</v>
      </c>
    </row>
    <row r="101" spans="1:5" ht="25.5" customHeight="1">
      <c r="A101" s="495"/>
      <c r="B101" s="504"/>
      <c r="C101" s="267" t="s">
        <v>254</v>
      </c>
      <c r="D101" s="268" t="s">
        <v>255</v>
      </c>
      <c r="E101" s="269" t="s">
        <v>214</v>
      </c>
    </row>
    <row r="102" spans="1:5" ht="24" customHeight="1">
      <c r="A102" s="495"/>
      <c r="B102" s="504"/>
      <c r="C102" s="267" t="s">
        <v>256</v>
      </c>
      <c r="D102" s="268" t="s">
        <v>257</v>
      </c>
      <c r="E102" s="269" t="s">
        <v>215</v>
      </c>
    </row>
    <row r="103" spans="1:5" ht="18.75" customHeight="1">
      <c r="A103" s="496"/>
      <c r="B103" s="505"/>
      <c r="C103" s="267" t="s">
        <v>258</v>
      </c>
      <c r="D103" s="268" t="s">
        <v>216</v>
      </c>
      <c r="E103" s="269"/>
    </row>
    <row r="104" spans="1:5" ht="44.25" customHeight="1">
      <c r="A104" s="494">
        <v>8</v>
      </c>
      <c r="B104" s="503" t="s">
        <v>269</v>
      </c>
      <c r="C104" s="264" t="s">
        <v>207</v>
      </c>
      <c r="D104" s="265" t="s">
        <v>312</v>
      </c>
      <c r="E104" s="266" t="s">
        <v>208</v>
      </c>
    </row>
    <row r="105" spans="1:5" ht="75.75" customHeight="1">
      <c r="A105" s="495"/>
      <c r="B105" s="504"/>
      <c r="C105" s="267" t="s">
        <v>238</v>
      </c>
      <c r="D105" s="268" t="s">
        <v>239</v>
      </c>
      <c r="E105" s="269" t="s">
        <v>77</v>
      </c>
    </row>
    <row r="106" spans="1:5" ht="63.75" customHeight="1">
      <c r="A106" s="495"/>
      <c r="B106" s="504"/>
      <c r="C106" s="267" t="s">
        <v>240</v>
      </c>
      <c r="D106" s="268" t="s">
        <v>241</v>
      </c>
      <c r="E106" s="269" t="s">
        <v>77</v>
      </c>
    </row>
    <row r="107" spans="1:5" ht="24.75" customHeight="1">
      <c r="A107" s="495"/>
      <c r="B107" s="504"/>
      <c r="C107" s="267" t="s">
        <v>242</v>
      </c>
      <c r="D107" s="268" t="s">
        <v>243</v>
      </c>
      <c r="E107" s="269" t="s">
        <v>77</v>
      </c>
    </row>
    <row r="108" spans="1:5" ht="20.25" customHeight="1">
      <c r="A108" s="495"/>
      <c r="B108" s="504"/>
      <c r="C108" s="267" t="s">
        <v>244</v>
      </c>
      <c r="D108" s="268" t="s">
        <v>245</v>
      </c>
      <c r="E108" s="269" t="s">
        <v>209</v>
      </c>
    </row>
    <row r="109" spans="1:5" ht="24" customHeight="1">
      <c r="A109" s="495"/>
      <c r="B109" s="504"/>
      <c r="C109" s="267" t="s">
        <v>246</v>
      </c>
      <c r="D109" s="268" t="s">
        <v>247</v>
      </c>
      <c r="E109" s="269" t="s">
        <v>210</v>
      </c>
    </row>
    <row r="110" spans="1:5" ht="21" customHeight="1">
      <c r="A110" s="495"/>
      <c r="B110" s="504"/>
      <c r="C110" s="267" t="s">
        <v>248</v>
      </c>
      <c r="D110" s="268" t="s">
        <v>249</v>
      </c>
      <c r="E110" s="269" t="s">
        <v>211</v>
      </c>
    </row>
    <row r="111" spans="1:5" ht="44.25" customHeight="1">
      <c r="A111" s="495"/>
      <c r="B111" s="504"/>
      <c r="C111" s="267" t="s">
        <v>250</v>
      </c>
      <c r="D111" s="268" t="s">
        <v>251</v>
      </c>
      <c r="E111" s="269" t="s">
        <v>212</v>
      </c>
    </row>
    <row r="112" spans="1:5" ht="24.75" customHeight="1">
      <c r="A112" s="495"/>
      <c r="B112" s="504"/>
      <c r="C112" s="267" t="s">
        <v>252</v>
      </c>
      <c r="D112" s="268" t="s">
        <v>253</v>
      </c>
      <c r="E112" s="269" t="s">
        <v>213</v>
      </c>
    </row>
    <row r="113" spans="1:5" ht="19.5" customHeight="1">
      <c r="A113" s="495"/>
      <c r="B113" s="504"/>
      <c r="C113" s="267" t="s">
        <v>254</v>
      </c>
      <c r="D113" s="268" t="s">
        <v>255</v>
      </c>
      <c r="E113" s="269" t="s">
        <v>214</v>
      </c>
    </row>
    <row r="114" spans="1:5" ht="22.5" customHeight="1">
      <c r="A114" s="495"/>
      <c r="B114" s="504"/>
      <c r="C114" s="267" t="s">
        <v>256</v>
      </c>
      <c r="D114" s="268" t="s">
        <v>257</v>
      </c>
      <c r="E114" s="269" t="s">
        <v>215</v>
      </c>
    </row>
    <row r="115" spans="1:5" ht="18.75" customHeight="1">
      <c r="A115" s="496"/>
      <c r="B115" s="505"/>
      <c r="C115" s="267" t="s">
        <v>258</v>
      </c>
      <c r="D115" s="268" t="s">
        <v>216</v>
      </c>
      <c r="E115" s="269"/>
    </row>
    <row r="116" spans="1:5" ht="20.25" customHeight="1">
      <c r="A116" s="497" t="s">
        <v>270</v>
      </c>
      <c r="B116" s="498"/>
      <c r="C116" s="498"/>
      <c r="D116" s="498"/>
      <c r="E116" s="498"/>
    </row>
    <row r="117" spans="1:5" ht="86.25" customHeight="1">
      <c r="A117" s="494">
        <v>9</v>
      </c>
      <c r="B117" s="503" t="s">
        <v>271</v>
      </c>
      <c r="C117" s="264" t="s">
        <v>219</v>
      </c>
      <c r="D117" s="265" t="s">
        <v>337</v>
      </c>
      <c r="E117" s="266" t="s">
        <v>220</v>
      </c>
    </row>
    <row r="118" spans="1:5" ht="72.75" customHeight="1">
      <c r="A118" s="495"/>
      <c r="B118" s="504"/>
      <c r="C118" s="267" t="s">
        <v>272</v>
      </c>
      <c r="D118" s="268" t="s">
        <v>273</v>
      </c>
      <c r="E118" s="269" t="s">
        <v>77</v>
      </c>
    </row>
    <row r="119" spans="1:5" ht="24.75" customHeight="1">
      <c r="A119" s="495"/>
      <c r="B119" s="504"/>
      <c r="C119" s="267" t="s">
        <v>274</v>
      </c>
      <c r="D119" s="268" t="s">
        <v>275</v>
      </c>
      <c r="E119" s="269" t="s">
        <v>77</v>
      </c>
    </row>
    <row r="120" spans="1:5" ht="18.75" customHeight="1">
      <c r="A120" s="495"/>
      <c r="B120" s="504"/>
      <c r="C120" s="267" t="s">
        <v>242</v>
      </c>
      <c r="D120" s="268" t="s">
        <v>276</v>
      </c>
      <c r="E120" s="269" t="s">
        <v>77</v>
      </c>
    </row>
    <row r="121" spans="1:5" ht="15.75" customHeight="1">
      <c r="A121" s="495"/>
      <c r="B121" s="504"/>
      <c r="C121" s="267" t="s">
        <v>277</v>
      </c>
      <c r="D121" s="268" t="s">
        <v>278</v>
      </c>
      <c r="E121" s="269" t="s">
        <v>221</v>
      </c>
    </row>
    <row r="122" spans="1:5" ht="28.5" customHeight="1">
      <c r="A122" s="495"/>
      <c r="B122" s="504"/>
      <c r="C122" s="267" t="s">
        <v>279</v>
      </c>
      <c r="D122" s="268" t="s">
        <v>280</v>
      </c>
      <c r="E122" s="269" t="s">
        <v>222</v>
      </c>
    </row>
    <row r="123" spans="1:5" ht="20.25" customHeight="1">
      <c r="A123" s="495"/>
      <c r="B123" s="504"/>
      <c r="C123" s="267" t="s">
        <v>281</v>
      </c>
      <c r="D123" s="268" t="s">
        <v>282</v>
      </c>
      <c r="E123" s="269" t="s">
        <v>223</v>
      </c>
    </row>
    <row r="124" spans="1:5" ht="31.5" customHeight="1">
      <c r="A124" s="495"/>
      <c r="B124" s="504"/>
      <c r="C124" s="267" t="s">
        <v>283</v>
      </c>
      <c r="D124" s="268" t="s">
        <v>282</v>
      </c>
      <c r="E124" s="269" t="s">
        <v>223</v>
      </c>
    </row>
    <row r="125" spans="1:5" ht="21.75" customHeight="1">
      <c r="A125" s="495"/>
      <c r="B125" s="504"/>
      <c r="C125" s="267" t="s">
        <v>284</v>
      </c>
      <c r="D125" s="268" t="s">
        <v>285</v>
      </c>
      <c r="E125" s="269" t="s">
        <v>224</v>
      </c>
    </row>
    <row r="126" spans="1:5" ht="24" customHeight="1">
      <c r="A126" s="495"/>
      <c r="B126" s="504"/>
      <c r="C126" s="267" t="s">
        <v>286</v>
      </c>
      <c r="D126" s="268" t="s">
        <v>287</v>
      </c>
      <c r="E126" s="269" t="s">
        <v>225</v>
      </c>
    </row>
    <row r="127" spans="1:5" ht="21" customHeight="1">
      <c r="A127" s="495"/>
      <c r="B127" s="504"/>
      <c r="C127" s="267" t="s">
        <v>288</v>
      </c>
      <c r="D127" s="268" t="s">
        <v>280</v>
      </c>
      <c r="E127" s="269" t="s">
        <v>222</v>
      </c>
    </row>
    <row r="128" spans="1:5" ht="20.25" customHeight="1">
      <c r="A128" s="495"/>
      <c r="B128" s="504"/>
      <c r="C128" s="267" t="s">
        <v>289</v>
      </c>
      <c r="D128" s="268" t="s">
        <v>290</v>
      </c>
      <c r="E128" s="269" t="s">
        <v>226</v>
      </c>
    </row>
    <row r="129" spans="1:5" ht="32.25" customHeight="1">
      <c r="A129" s="495"/>
      <c r="B129" s="504"/>
      <c r="C129" s="267" t="s">
        <v>291</v>
      </c>
      <c r="D129" s="268" t="s">
        <v>278</v>
      </c>
      <c r="E129" s="269" t="s">
        <v>221</v>
      </c>
    </row>
    <row r="130" spans="1:5" ht="18" customHeight="1">
      <c r="A130" s="495"/>
      <c r="B130" s="504"/>
      <c r="C130" s="267" t="s">
        <v>292</v>
      </c>
      <c r="D130" s="268" t="s">
        <v>253</v>
      </c>
      <c r="E130" s="269" t="s">
        <v>227</v>
      </c>
    </row>
    <row r="131" spans="1:5" ht="22.5" customHeight="1">
      <c r="A131" s="496"/>
      <c r="B131" s="505"/>
      <c r="C131" s="267" t="s">
        <v>258</v>
      </c>
      <c r="D131" s="268" t="s">
        <v>190</v>
      </c>
      <c r="E131" s="269"/>
    </row>
    <row r="132" spans="1:5" ht="22.5" customHeight="1">
      <c r="A132" s="497" t="s">
        <v>293</v>
      </c>
      <c r="B132" s="498"/>
      <c r="C132" s="498"/>
      <c r="D132" s="498"/>
      <c r="E132" s="498"/>
    </row>
    <row r="133" spans="1:5" ht="26.25" customHeight="1">
      <c r="A133" s="494">
        <v>10</v>
      </c>
      <c r="B133" s="503" t="s">
        <v>228</v>
      </c>
      <c r="C133" s="264" t="s">
        <v>229</v>
      </c>
      <c r="D133" s="265" t="s">
        <v>338</v>
      </c>
      <c r="E133" s="266" t="s">
        <v>230</v>
      </c>
    </row>
    <row r="134" spans="1:5" ht="24.75" customHeight="1">
      <c r="A134" s="495"/>
      <c r="B134" s="504"/>
      <c r="C134" s="267" t="s">
        <v>294</v>
      </c>
      <c r="D134" s="268" t="s">
        <v>295</v>
      </c>
      <c r="E134" s="269" t="s">
        <v>77</v>
      </c>
    </row>
    <row r="135" spans="1:5" ht="44.25" customHeight="1">
      <c r="A135" s="495"/>
      <c r="B135" s="504"/>
      <c r="C135" s="267" t="s">
        <v>296</v>
      </c>
      <c r="D135" s="268" t="s">
        <v>297</v>
      </c>
      <c r="E135" s="269" t="s">
        <v>77</v>
      </c>
    </row>
    <row r="136" spans="1:5" ht="21.75" customHeight="1">
      <c r="A136" s="495"/>
      <c r="B136" s="504"/>
      <c r="C136" s="267" t="s">
        <v>298</v>
      </c>
      <c r="D136" s="268" t="s">
        <v>299</v>
      </c>
      <c r="E136" s="269" t="s">
        <v>77</v>
      </c>
    </row>
    <row r="137" spans="1:5" ht="24.75" customHeight="1">
      <c r="A137" s="495"/>
      <c r="B137" s="504"/>
      <c r="C137" s="267" t="s">
        <v>300</v>
      </c>
      <c r="D137" s="268" t="s">
        <v>301</v>
      </c>
      <c r="E137" s="269" t="s">
        <v>77</v>
      </c>
    </row>
    <row r="138" spans="1:5" ht="35.25" customHeight="1">
      <c r="A138" s="495"/>
      <c r="B138" s="504"/>
      <c r="C138" s="267" t="s">
        <v>302</v>
      </c>
      <c r="D138" s="268" t="s">
        <v>303</v>
      </c>
      <c r="E138" s="269" t="s">
        <v>231</v>
      </c>
    </row>
    <row r="139" spans="1:5" ht="29.25" customHeight="1">
      <c r="A139" s="495"/>
      <c r="B139" s="504"/>
      <c r="C139" s="267" t="s">
        <v>304</v>
      </c>
      <c r="D139" s="268" t="s">
        <v>305</v>
      </c>
      <c r="E139" s="269" t="s">
        <v>232</v>
      </c>
    </row>
    <row r="140" spans="1:5" ht="21" customHeight="1">
      <c r="A140" s="495"/>
      <c r="B140" s="504"/>
      <c r="C140" s="267" t="s">
        <v>254</v>
      </c>
      <c r="D140" s="268" t="s">
        <v>306</v>
      </c>
      <c r="E140" s="269" t="s">
        <v>233</v>
      </c>
    </row>
    <row r="141" spans="1:5" ht="25.5" customHeight="1">
      <c r="A141" s="495"/>
      <c r="B141" s="504"/>
      <c r="C141" s="267" t="s">
        <v>256</v>
      </c>
      <c r="D141" s="268" t="s">
        <v>190</v>
      </c>
      <c r="E141" s="269"/>
    </row>
    <row r="142" spans="1:5" ht="21" customHeight="1">
      <c r="A142" s="496"/>
      <c r="B142" s="505"/>
      <c r="C142" s="267" t="s">
        <v>258</v>
      </c>
      <c r="D142" s="268"/>
      <c r="E142" s="269"/>
    </row>
    <row r="143" spans="1:5" ht="18" customHeight="1">
      <c r="A143" s="263"/>
      <c r="B143" s="499" t="s">
        <v>307</v>
      </c>
      <c r="C143" s="500"/>
      <c r="D143" s="500"/>
      <c r="E143" s="270"/>
    </row>
    <row r="144" spans="1:5" ht="22.5" customHeight="1">
      <c r="A144" s="263"/>
      <c r="B144" s="501" t="s">
        <v>308</v>
      </c>
      <c r="C144" s="502"/>
      <c r="D144" s="502"/>
      <c r="E144" s="266" t="s">
        <v>339</v>
      </c>
    </row>
    <row r="145" spans="1:5" ht="15" customHeight="1">
      <c r="A145" s="263"/>
      <c r="B145" s="501" t="s">
        <v>342</v>
      </c>
      <c r="C145" s="502"/>
      <c r="D145" s="502"/>
      <c r="E145" s="266" t="s">
        <v>340</v>
      </c>
    </row>
    <row r="146" spans="1:5" ht="18" customHeight="1">
      <c r="A146" s="271"/>
      <c r="B146" s="492" t="s">
        <v>191</v>
      </c>
      <c r="C146" s="493"/>
      <c r="D146" s="493"/>
      <c r="E146" s="284">
        <v>12292122.73</v>
      </c>
    </row>
    <row r="147" spans="1:5" ht="44.25" customHeight="1">
      <c r="A147" s="258"/>
      <c r="B147" s="241"/>
      <c r="C147" s="241"/>
      <c r="D147" s="241"/>
      <c r="E147" s="241"/>
    </row>
    <row r="148" spans="1:5" ht="44.25" customHeight="1"/>
    <row r="149" spans="1:5" ht="44.25" customHeight="1"/>
    <row r="150" spans="1:5" ht="44.25" customHeight="1"/>
    <row r="151" spans="1:5" ht="44.25" customHeight="1"/>
    <row r="152" spans="1:5" ht="44.25" customHeight="1"/>
    <row r="153" spans="1:5" ht="44.25" customHeight="1"/>
    <row r="154" spans="1:5" ht="44.25" customHeight="1"/>
    <row r="155" spans="1:5" ht="44.25" customHeight="1"/>
    <row r="156" spans="1:5" ht="44.25" customHeight="1"/>
    <row r="157" spans="1:5" ht="44.25" customHeight="1"/>
    <row r="158" spans="1:5" ht="44.25" customHeight="1"/>
    <row r="159" spans="1:5" ht="44.25" customHeight="1"/>
    <row r="160" spans="1:5" ht="44.25" customHeight="1"/>
    <row r="161" ht="44.25" customHeight="1"/>
    <row r="162" ht="44.25" customHeight="1"/>
    <row r="163" ht="44.25" customHeight="1"/>
    <row r="164" ht="44.25" customHeight="1"/>
    <row r="165" ht="44.25" customHeight="1"/>
    <row r="166" ht="44.25" customHeight="1"/>
    <row r="167" ht="44.25" customHeight="1"/>
    <row r="168" ht="44.25" customHeight="1"/>
    <row r="169" ht="44.25" customHeight="1"/>
    <row r="170" ht="44.25" customHeight="1"/>
    <row r="171" ht="44.25" customHeight="1"/>
    <row r="172" ht="44.25" customHeight="1"/>
    <row r="173" ht="44.25" customHeight="1"/>
    <row r="174" ht="44.25" customHeight="1"/>
    <row r="175" ht="44.25" customHeight="1"/>
    <row r="176" ht="44.25" customHeight="1"/>
    <row r="177" ht="44.25" customHeight="1"/>
    <row r="178" ht="44.25" customHeight="1"/>
    <row r="179" ht="44.25" customHeight="1"/>
    <row r="180" ht="44.25" customHeight="1"/>
    <row r="181" ht="44.25" customHeight="1"/>
    <row r="182" ht="44.25" customHeight="1"/>
    <row r="183" ht="44.25" customHeight="1"/>
    <row r="184" ht="44.25" customHeight="1"/>
    <row r="185" ht="44.25" customHeight="1"/>
    <row r="186" ht="44.25" customHeight="1"/>
    <row r="187" ht="44.25" customHeight="1"/>
    <row r="188" ht="44.25" customHeight="1"/>
    <row r="189" ht="44.25" customHeight="1"/>
    <row r="190" ht="44.25" customHeight="1"/>
    <row r="191" ht="44.25" customHeight="1"/>
    <row r="192" ht="44.25" customHeight="1"/>
    <row r="193" ht="44.25" customHeight="1"/>
    <row r="194" ht="44.25" customHeight="1"/>
    <row r="195" ht="44.25" customHeight="1"/>
    <row r="196" ht="44.25" customHeight="1"/>
    <row r="197" ht="44.25" customHeight="1"/>
    <row r="198" ht="44.25" customHeight="1"/>
    <row r="199" ht="44.25" customHeight="1"/>
    <row r="200" ht="44.25" customHeight="1"/>
    <row r="201" ht="44.25" customHeight="1"/>
    <row r="202" ht="44.25" customHeight="1"/>
    <row r="203" ht="44.25" customHeight="1"/>
    <row r="204" ht="44.25" customHeight="1"/>
    <row r="205" ht="44.25" customHeight="1"/>
    <row r="206" ht="44.25" customHeight="1"/>
    <row r="207" ht="44.25" customHeight="1"/>
    <row r="208" ht="44.25" customHeight="1"/>
    <row r="209" ht="44.25" customHeight="1"/>
    <row r="210" ht="44.25" customHeight="1"/>
    <row r="211" ht="44.25" customHeight="1"/>
    <row r="212" ht="44.25" customHeight="1"/>
    <row r="213" ht="44.25" customHeight="1"/>
    <row r="214" ht="44.25" customHeight="1"/>
    <row r="215" ht="44.25" customHeight="1"/>
    <row r="216" ht="44.25" customHeight="1"/>
    <row r="217" ht="44.25" customHeight="1"/>
    <row r="218" ht="44.25" customHeight="1"/>
    <row r="219" ht="44.25" customHeight="1"/>
    <row r="220" ht="44.25" customHeight="1"/>
    <row r="221" ht="44.25" customHeight="1"/>
    <row r="222" ht="44.25" customHeight="1"/>
    <row r="223" ht="44.25" customHeight="1"/>
    <row r="224" ht="44.25" customHeight="1"/>
    <row r="225" ht="44.25" customHeight="1"/>
    <row r="226" ht="44.25" customHeight="1"/>
    <row r="227" ht="44.25" customHeight="1"/>
    <row r="228" ht="44.25" customHeight="1"/>
    <row r="229" ht="44.25" customHeight="1"/>
    <row r="230" ht="44.25" customHeight="1"/>
    <row r="231" ht="44.25" customHeight="1"/>
    <row r="232" ht="44.25" customHeight="1"/>
    <row r="233" ht="44.25" customHeight="1"/>
    <row r="234" ht="44.25" customHeight="1"/>
    <row r="235" ht="44.25" customHeight="1"/>
    <row r="236" ht="44.25" customHeight="1"/>
    <row r="237" ht="44.25" customHeight="1"/>
    <row r="238" ht="44.25" customHeight="1"/>
    <row r="239" ht="44.25" customHeight="1"/>
    <row r="240" ht="44.25" customHeight="1"/>
    <row r="241" ht="44.25" customHeight="1"/>
    <row r="242" ht="44.25" customHeight="1"/>
    <row r="243" ht="44.25" customHeight="1"/>
    <row r="244" ht="44.25" customHeight="1"/>
    <row r="245" ht="44.25" customHeight="1"/>
    <row r="246" ht="44.25" customHeight="1"/>
    <row r="247" ht="44.25" customHeight="1"/>
    <row r="248" ht="44.25" customHeight="1"/>
    <row r="249" ht="44.25" customHeight="1"/>
    <row r="250" ht="44.25" customHeight="1"/>
    <row r="251" ht="44.25" customHeight="1"/>
    <row r="252" ht="44.25" customHeight="1"/>
    <row r="253" ht="44.25" customHeight="1"/>
    <row r="254" ht="44.25" customHeight="1"/>
    <row r="255" ht="44.25" customHeight="1"/>
    <row r="256" ht="44.25" customHeight="1"/>
    <row r="257" ht="44.25" customHeight="1"/>
    <row r="258" ht="44.25" customHeight="1"/>
    <row r="259" ht="44.25" customHeight="1"/>
    <row r="260" ht="44.25" customHeight="1"/>
    <row r="261" ht="44.25" customHeight="1"/>
    <row r="262" ht="44.25" customHeight="1"/>
    <row r="263" ht="44.25" customHeight="1"/>
    <row r="264" ht="44.25" customHeight="1"/>
    <row r="265" ht="44.25" customHeight="1"/>
    <row r="266" ht="44.25" customHeight="1"/>
    <row r="267" ht="44.25" customHeight="1"/>
    <row r="268" ht="44.25" customHeight="1"/>
    <row r="269" ht="44.25" customHeight="1"/>
    <row r="270" ht="44.25" customHeight="1"/>
    <row r="271" ht="44.25" customHeight="1"/>
    <row r="272" ht="44.25" customHeight="1"/>
    <row r="273" ht="44.25" customHeight="1"/>
    <row r="274" ht="44.25" customHeight="1"/>
    <row r="275" ht="44.25" customHeight="1"/>
    <row r="276" ht="44.25" customHeight="1"/>
    <row r="277" ht="44.25" customHeight="1"/>
    <row r="278" ht="44.25" customHeight="1"/>
    <row r="279" ht="44.25" customHeight="1"/>
    <row r="280" ht="44.25" customHeight="1"/>
    <row r="281" ht="44.25" customHeight="1"/>
    <row r="282" ht="44.25" customHeight="1"/>
    <row r="283" ht="44.25" customHeight="1"/>
    <row r="284" ht="44.25" customHeight="1"/>
    <row r="285" ht="44.25" customHeight="1"/>
    <row r="286" ht="44.25" customHeight="1"/>
    <row r="287" ht="44.25" customHeight="1"/>
    <row r="288" ht="44.25" customHeight="1"/>
    <row r="289" ht="44.25" customHeight="1"/>
    <row r="290" ht="44.25" customHeight="1"/>
    <row r="291" ht="44.25" customHeight="1"/>
    <row r="292" ht="44.25" customHeight="1"/>
    <row r="293" ht="44.25" customHeight="1"/>
    <row r="294" ht="44.25" customHeight="1"/>
    <row r="295" ht="44.25" customHeight="1"/>
    <row r="296" ht="44.25" customHeight="1"/>
    <row r="297" ht="44.25" customHeight="1"/>
    <row r="298" ht="44.25" customHeight="1"/>
    <row r="299" ht="44.25" customHeight="1"/>
    <row r="300" ht="44.25" customHeight="1"/>
    <row r="301" ht="44.25" customHeight="1"/>
    <row r="302" ht="44.25" customHeight="1"/>
    <row r="303" ht="44.25" customHeight="1"/>
    <row r="304" ht="44.25" customHeight="1"/>
    <row r="305" ht="44.25" customHeight="1"/>
    <row r="306" ht="44.25" customHeight="1"/>
    <row r="307" ht="44.25" customHeight="1"/>
    <row r="308" ht="44.25" customHeight="1"/>
    <row r="309" ht="44.25" customHeight="1"/>
    <row r="310" ht="44.25" customHeight="1"/>
    <row r="311" ht="44.25" customHeight="1"/>
    <row r="312" ht="44.25" customHeight="1"/>
    <row r="313" ht="44.25" customHeight="1"/>
    <row r="314" ht="44.25" customHeight="1"/>
    <row r="315" ht="44.25" customHeight="1"/>
    <row r="316" ht="44.25" customHeight="1"/>
    <row r="317" ht="44.25" customHeight="1"/>
    <row r="318" ht="44.25" customHeight="1"/>
    <row r="319" ht="44.25" customHeight="1"/>
    <row r="320" ht="44.25" customHeight="1"/>
    <row r="321" ht="44.25" customHeight="1"/>
    <row r="322" ht="44.25" customHeight="1"/>
    <row r="323" ht="44.25" customHeight="1"/>
    <row r="324" ht="44.25" customHeight="1"/>
    <row r="325" ht="44.25" customHeight="1"/>
    <row r="326" ht="44.25" customHeight="1"/>
    <row r="327" ht="44.25" customHeight="1"/>
    <row r="328" ht="44.25" customHeight="1"/>
    <row r="329" ht="44.25" customHeight="1"/>
    <row r="330" ht="44.25" customHeight="1"/>
    <row r="331" ht="44.25" customHeight="1"/>
    <row r="332" ht="44.25" customHeight="1"/>
    <row r="333" ht="44.25" customHeight="1"/>
    <row r="334" ht="44.25" customHeight="1"/>
    <row r="335" ht="44.25" customHeight="1"/>
    <row r="336" ht="44.25" customHeight="1"/>
    <row r="337" ht="44.25" customHeight="1"/>
    <row r="338" ht="44.25" customHeight="1"/>
    <row r="339" ht="44.25" customHeight="1"/>
    <row r="340" ht="44.25" customHeight="1"/>
    <row r="341" ht="44.25" customHeight="1"/>
    <row r="342" ht="44.25" customHeight="1"/>
    <row r="343" ht="44.25" customHeight="1"/>
    <row r="344" ht="44.25" customHeight="1"/>
    <row r="345" ht="44.25" customHeight="1"/>
    <row r="346" ht="44.25" customHeight="1"/>
    <row r="347" ht="44.25" customHeight="1"/>
    <row r="348" ht="44.25" customHeight="1"/>
    <row r="349" ht="44.25" customHeight="1"/>
    <row r="350" ht="44.25" customHeight="1"/>
    <row r="351" ht="44.25" customHeight="1"/>
    <row r="352" ht="44.25" customHeight="1"/>
    <row r="353" ht="44.25" customHeight="1"/>
    <row r="354" ht="44.25" customHeight="1"/>
    <row r="355" ht="44.25" customHeight="1"/>
    <row r="356" ht="44.25" customHeight="1"/>
    <row r="357" ht="44.25" customHeight="1"/>
    <row r="358" ht="44.25" customHeight="1"/>
    <row r="359" ht="44.25" customHeight="1"/>
    <row r="360" ht="44.25" customHeight="1"/>
    <row r="361" ht="44.25" customHeight="1"/>
    <row r="362" ht="44.25" customHeight="1"/>
    <row r="363" ht="44.25" customHeight="1"/>
    <row r="364" ht="44.25" customHeight="1"/>
    <row r="365" ht="44.25" customHeight="1"/>
    <row r="366" ht="44.25" customHeight="1"/>
    <row r="367" ht="44.25" customHeight="1"/>
    <row r="368" ht="44.25" customHeight="1"/>
    <row r="369" ht="44.25" customHeight="1"/>
    <row r="370" ht="44.25" customHeight="1"/>
    <row r="371" ht="44.25" customHeight="1"/>
    <row r="372" ht="44.25" customHeight="1"/>
    <row r="373" ht="44.25" customHeight="1"/>
    <row r="374" ht="44.25" customHeight="1"/>
    <row r="375" ht="44.25" customHeight="1"/>
    <row r="376" ht="44.25" customHeight="1"/>
    <row r="377" ht="44.25" customHeight="1"/>
    <row r="378" ht="44.25" customHeight="1"/>
    <row r="379" ht="44.25" customHeight="1"/>
    <row r="380" ht="44.25" customHeight="1"/>
    <row r="381" ht="44.25" customHeight="1"/>
    <row r="382" ht="44.25" customHeight="1"/>
    <row r="383" ht="44.25" customHeight="1"/>
    <row r="384" ht="44.25" customHeight="1"/>
    <row r="385" ht="44.25" customHeight="1"/>
    <row r="386" ht="44.25" customHeight="1"/>
    <row r="387" ht="44.25" customHeight="1"/>
    <row r="388" ht="44.25" customHeight="1"/>
    <row r="389" ht="44.25" customHeight="1"/>
    <row r="390" ht="44.25" customHeight="1"/>
    <row r="391" ht="44.25" customHeight="1"/>
    <row r="392" ht="44.25" customHeight="1"/>
    <row r="393" ht="44.25" customHeight="1"/>
    <row r="394" ht="44.25" customHeight="1"/>
    <row r="395" ht="44.25" customHeight="1"/>
    <row r="396" ht="44.25" customHeight="1"/>
    <row r="397" ht="44.25" customHeight="1"/>
    <row r="398" ht="44.25" customHeight="1"/>
    <row r="399" ht="44.25" customHeight="1"/>
    <row r="400" ht="44.25" customHeight="1"/>
    <row r="401" ht="44.25" customHeight="1"/>
    <row r="402" ht="44.25" customHeight="1"/>
    <row r="403" ht="44.25" customHeight="1"/>
    <row r="404" ht="44.25" customHeight="1"/>
    <row r="405" ht="44.25" customHeight="1"/>
    <row r="406" ht="44.25" customHeight="1"/>
    <row r="407" ht="44.25" customHeight="1"/>
    <row r="408" ht="44.25" customHeight="1"/>
    <row r="409" ht="44.25" customHeight="1"/>
    <row r="410" ht="44.25" customHeight="1"/>
    <row r="411" ht="44.25" customHeight="1"/>
    <row r="412" ht="44.25" customHeight="1"/>
    <row r="413" ht="44.25" customHeight="1"/>
    <row r="414" ht="44.25" customHeight="1"/>
    <row r="415" ht="44.25" customHeight="1"/>
    <row r="416" ht="44.25" customHeight="1"/>
    <row r="417" ht="44.25" customHeight="1"/>
    <row r="418" ht="44.25" customHeight="1"/>
    <row r="419" ht="44.25" customHeight="1"/>
    <row r="420" ht="44.25" customHeight="1"/>
    <row r="421" ht="44.25" customHeight="1"/>
    <row r="422" ht="44.25" customHeight="1"/>
    <row r="423" ht="44.25" customHeight="1"/>
    <row r="424" ht="44.25" customHeight="1"/>
    <row r="425" ht="44.25" customHeight="1"/>
    <row r="426" ht="44.25" customHeight="1"/>
    <row r="427" ht="44.25" customHeight="1"/>
    <row r="428" ht="44.25" customHeight="1"/>
    <row r="429" ht="44.25" customHeight="1"/>
    <row r="430" ht="44.25" customHeight="1"/>
    <row r="431" ht="44.25" customHeight="1"/>
    <row r="432" ht="44.25" customHeight="1"/>
    <row r="433" ht="44.25" customHeight="1"/>
    <row r="434" ht="44.25" customHeight="1"/>
    <row r="435" ht="44.25" customHeight="1"/>
    <row r="436" ht="44.25" customHeight="1"/>
    <row r="437" ht="44.25" customHeight="1"/>
    <row r="438" ht="44.25" customHeight="1"/>
    <row r="439" ht="44.25" customHeight="1"/>
    <row r="440" ht="44.25" customHeight="1"/>
    <row r="441" ht="44.25" customHeight="1"/>
    <row r="442" ht="44.25" customHeight="1"/>
    <row r="443" ht="44.25" customHeight="1"/>
    <row r="444" ht="44.25" customHeight="1"/>
    <row r="445" ht="44.25" customHeight="1"/>
    <row r="446" ht="44.25" customHeight="1"/>
    <row r="447" ht="44.25" customHeight="1"/>
    <row r="448" ht="44.25" customHeight="1"/>
    <row r="449" ht="44.25" customHeight="1"/>
    <row r="450" ht="44.25" customHeight="1"/>
    <row r="451" ht="44.25" customHeight="1"/>
    <row r="452" ht="44.25" customHeight="1"/>
    <row r="453" ht="44.25" customHeight="1"/>
    <row r="454" ht="44.25" customHeight="1"/>
    <row r="455" ht="44.25" customHeight="1"/>
    <row r="456" ht="44.25" customHeight="1"/>
    <row r="457" ht="44.25" customHeight="1"/>
    <row r="458" ht="44.25" customHeight="1"/>
    <row r="459" ht="44.25" customHeight="1"/>
    <row r="460" ht="44.25" customHeight="1"/>
    <row r="461" ht="44.25" customHeight="1"/>
    <row r="462" ht="44.25" customHeight="1"/>
    <row r="463" ht="44.25" customHeight="1"/>
    <row r="464" ht="44.25" customHeight="1"/>
    <row r="465" ht="44.25" customHeight="1"/>
    <row r="466" ht="44.25" customHeight="1"/>
    <row r="467" ht="44.25" customHeight="1"/>
    <row r="468" ht="44.25" customHeight="1"/>
    <row r="469" ht="44.25" customHeight="1"/>
    <row r="470" ht="44.25" customHeight="1"/>
    <row r="471" ht="44.25" customHeight="1"/>
    <row r="472" ht="44.25" customHeight="1"/>
    <row r="473" ht="44.25" customHeight="1"/>
    <row r="474" ht="44.25" customHeight="1"/>
    <row r="475" ht="44.25" customHeight="1"/>
    <row r="476" ht="44.25" customHeight="1"/>
    <row r="477" ht="44.25" customHeight="1"/>
    <row r="478" ht="44.25" customHeight="1"/>
    <row r="479" ht="44.25" customHeight="1"/>
    <row r="480" ht="44.25" customHeight="1"/>
    <row r="481" ht="44.25" customHeight="1"/>
    <row r="482" ht="44.25" customHeight="1"/>
    <row r="483" ht="44.25" customHeight="1"/>
    <row r="484" ht="44.25" customHeight="1"/>
    <row r="485" ht="44.25" customHeight="1"/>
    <row r="486" ht="44.25" customHeight="1"/>
    <row r="487" ht="44.25" customHeight="1"/>
    <row r="488" ht="44.25" customHeight="1"/>
    <row r="489" ht="44.25" customHeight="1"/>
    <row r="490" ht="44.25" customHeight="1"/>
    <row r="491" ht="44.25" customHeight="1"/>
    <row r="492" ht="44.25" customHeight="1"/>
    <row r="493" ht="44.25" customHeight="1"/>
    <row r="494" ht="44.25" customHeight="1"/>
    <row r="495" ht="44.25" customHeight="1"/>
    <row r="496" ht="44.25" customHeight="1"/>
    <row r="497" ht="44.25" customHeight="1"/>
    <row r="498" ht="44.25" customHeight="1"/>
    <row r="499" ht="44.25" customHeight="1"/>
    <row r="500" ht="44.25" customHeight="1"/>
    <row r="501" ht="44.25" customHeight="1"/>
    <row r="502" ht="44.25" customHeight="1"/>
    <row r="503" ht="44.25" customHeight="1"/>
    <row r="504" ht="44.25" customHeight="1"/>
    <row r="505" ht="44.2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</sheetData>
  <mergeCells count="35">
    <mergeCell ref="A56:A67"/>
    <mergeCell ref="A44:A55"/>
    <mergeCell ref="B145:D145"/>
    <mergeCell ref="B32:B43"/>
    <mergeCell ref="B20:B31"/>
    <mergeCell ref="B44:B55"/>
    <mergeCell ref="B104:B115"/>
    <mergeCell ref="B92:B103"/>
    <mergeCell ref="B80:B91"/>
    <mergeCell ref="B68:B79"/>
    <mergeCell ref="B56:B67"/>
    <mergeCell ref="A2:B2"/>
    <mergeCell ref="C3:E3"/>
    <mergeCell ref="A5:D5"/>
    <mergeCell ref="B13:E13"/>
    <mergeCell ref="A8:D8"/>
    <mergeCell ref="B11:E11"/>
    <mergeCell ref="A4:E4"/>
    <mergeCell ref="A7:E7"/>
    <mergeCell ref="B146:D146"/>
    <mergeCell ref="A20:A31"/>
    <mergeCell ref="A19:E19"/>
    <mergeCell ref="A116:E116"/>
    <mergeCell ref="A132:E132"/>
    <mergeCell ref="B143:D143"/>
    <mergeCell ref="B144:D144"/>
    <mergeCell ref="A32:A43"/>
    <mergeCell ref="B117:B131"/>
    <mergeCell ref="B133:B142"/>
    <mergeCell ref="A133:A142"/>
    <mergeCell ref="A117:A131"/>
    <mergeCell ref="A104:A115"/>
    <mergeCell ref="A92:A103"/>
    <mergeCell ref="A80:A91"/>
    <mergeCell ref="A68:A7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6</vt:i4>
      </vt:variant>
    </vt:vector>
  </HeadingPairs>
  <TitlesOfParts>
    <vt:vector size="17" baseType="lpstr">
      <vt:lpstr>дендрология</vt:lpstr>
      <vt:lpstr>Пояснительная</vt:lpstr>
      <vt:lpstr>Протокол</vt:lpstr>
      <vt:lpstr>НМЦ</vt:lpstr>
      <vt:lpstr>НМЦК</vt:lpstr>
      <vt:lpstr>Cводная смета ПИР</vt:lpstr>
      <vt:lpstr>Экспертиза ПД и ИЗ (справочно)</vt:lpstr>
      <vt:lpstr>ОВОС</vt:lpstr>
      <vt:lpstr>ПД</vt:lpstr>
      <vt:lpstr>РД для расчета ОВОС</vt:lpstr>
      <vt:lpstr>Сводная изыскания</vt:lpstr>
      <vt:lpstr>'Cводная смета ПИР'!Область_печати</vt:lpstr>
      <vt:lpstr>НМЦ!Область_печати</vt:lpstr>
      <vt:lpstr>НМЦК!Область_печати</vt:lpstr>
      <vt:lpstr>Пояснительная!Область_печати</vt:lpstr>
      <vt:lpstr>Протокол!Область_печати</vt:lpstr>
      <vt:lpstr>'Экспертиза ПД и ИЗ (справочно)'!Область_печати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2022-10-20T08:26:55Z</dcterms:modified>
</cp:coreProperties>
</file>